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05" activeTab="1"/>
  </bookViews>
  <sheets>
    <sheet name="Zapisnik Žene" sheetId="1" r:id="rId1"/>
    <sheet name="Zapisnik MUŠKI" sheetId="2" r:id="rId2"/>
    <sheet name="Prijava T " sheetId="3" r:id="rId3"/>
  </sheets>
  <definedNames>
    <definedName name="_xlnm.Print_Area" localSheetId="0">'Zapisnik Žene'!$A$1:$R$45</definedName>
  </definedNames>
  <calcPr fullCalcOnLoad="1"/>
</workbook>
</file>

<file path=xl/sharedStrings.xml><?xml version="1.0" encoding="utf-8"?>
<sst xmlns="http://schemas.openxmlformats.org/spreadsheetml/2006/main" count="301" uniqueCount="157">
  <si>
    <t>tjeles.</t>
  </si>
  <si>
    <t>sincl.</t>
  </si>
  <si>
    <t xml:space="preserve"> </t>
  </si>
  <si>
    <t xml:space="preserve">     TRZAJ</t>
  </si>
  <si>
    <t xml:space="preserve">  IZBAČAJ</t>
  </si>
  <si>
    <t>TOTAL</t>
  </si>
  <si>
    <t>težina</t>
  </si>
  <si>
    <t>koef.</t>
  </si>
  <si>
    <t>bod.</t>
  </si>
  <si>
    <t>SUDCI :</t>
  </si>
  <si>
    <t>1.</t>
  </si>
  <si>
    <t xml:space="preserve">       </t>
  </si>
  <si>
    <t>2.</t>
  </si>
  <si>
    <t>3.</t>
  </si>
  <si>
    <t>Poredak</t>
  </si>
  <si>
    <t>SPOL</t>
  </si>
  <si>
    <t>RANG:</t>
  </si>
  <si>
    <t>M</t>
  </si>
  <si>
    <t>Ž</t>
  </si>
  <si>
    <t>POTPIS</t>
  </si>
  <si>
    <t>red.</t>
  </si>
  <si>
    <t>broj</t>
  </si>
  <si>
    <t>KAT</t>
  </si>
  <si>
    <t>god.</t>
  </si>
  <si>
    <t>rođ.</t>
  </si>
  <si>
    <t>SUDAC ZAPISNIČAR :</t>
  </si>
  <si>
    <t>DELEGAT</t>
  </si>
  <si>
    <t xml:space="preserve"> KLUB</t>
  </si>
  <si>
    <t xml:space="preserve">Prijave težina Izbačaj </t>
  </si>
  <si>
    <t>DK Vukovar</t>
  </si>
  <si>
    <t>27.01.08.</t>
  </si>
  <si>
    <t>28.01.08.</t>
  </si>
  <si>
    <t>DK Solin</t>
  </si>
  <si>
    <t>09.07.00.</t>
  </si>
  <si>
    <t>27.04.01.</t>
  </si>
  <si>
    <t>18.03.03.</t>
  </si>
  <si>
    <t>28.12.01.</t>
  </si>
  <si>
    <t>Vukovar</t>
  </si>
  <si>
    <t>Dermiček Hermana</t>
  </si>
  <si>
    <t>Nikola Todorović</t>
  </si>
  <si>
    <t>Ivan Dodig</t>
  </si>
  <si>
    <t>Korino Prijić</t>
  </si>
  <si>
    <t>Antony Krišto</t>
  </si>
  <si>
    <t>Ante Balov</t>
  </si>
  <si>
    <t>Vicenco Žagar</t>
  </si>
  <si>
    <t>Dino Đale</t>
  </si>
  <si>
    <t>Dominik Gulin</t>
  </si>
  <si>
    <t>Ivan Stojak</t>
  </si>
  <si>
    <t>SPLIT 26. 08. 2017</t>
  </si>
  <si>
    <t>Prvenstvo RH u dizanju utega U15 i U17</t>
  </si>
  <si>
    <t>Andrej Todorović</t>
  </si>
  <si>
    <t>Dražen Vidić</t>
  </si>
  <si>
    <t>lvan Zaharija</t>
  </si>
  <si>
    <t>Lovro Mudnić</t>
  </si>
  <si>
    <t>Gabrijel Injić</t>
  </si>
  <si>
    <t>llija David Plosnić</t>
  </si>
  <si>
    <t>Stjepan Topolovec</t>
  </si>
  <si>
    <t>Ivan Tokić</t>
  </si>
  <si>
    <t>Saša Tomić</t>
  </si>
  <si>
    <t>U17</t>
  </si>
  <si>
    <t>U15 U17</t>
  </si>
  <si>
    <t xml:space="preserve"> U17</t>
  </si>
  <si>
    <t>Jerko Pamuković</t>
  </si>
  <si>
    <t>Zdenko Prokop</t>
  </si>
  <si>
    <t>Fran Lenac</t>
  </si>
  <si>
    <t>Datum:  26. 08. 2017.</t>
  </si>
  <si>
    <t xml:space="preserve">Muškarci </t>
  </si>
  <si>
    <t xml:space="preserve">Ime I prezime </t>
  </si>
  <si>
    <t>Jelena Magdalena Topolovec</t>
  </si>
  <si>
    <t>U15U17</t>
  </si>
  <si>
    <t xml:space="preserve">Željka Miljković </t>
  </si>
  <si>
    <t xml:space="preserve">Nataša Dermiček </t>
  </si>
  <si>
    <t>Djevojke</t>
  </si>
  <si>
    <t>Nina Šegović</t>
  </si>
  <si>
    <t xml:space="preserve">Nina Gugić </t>
  </si>
  <si>
    <t xml:space="preserve">Paula Žagar </t>
  </si>
  <si>
    <t xml:space="preserve">Barbara  Topolovec </t>
  </si>
  <si>
    <t>Sara Brodić</t>
  </si>
  <si>
    <t>Ime i Prezime</t>
  </si>
  <si>
    <t>Marija Bašić</t>
  </si>
  <si>
    <t>Van kon.</t>
  </si>
  <si>
    <t>75+</t>
  </si>
  <si>
    <t>Split Matadura</t>
  </si>
  <si>
    <t>04.12.05.</t>
  </si>
  <si>
    <t>28.03.07.</t>
  </si>
  <si>
    <t>06.04.02.</t>
  </si>
  <si>
    <t xml:space="preserve">DK Metalac </t>
  </si>
  <si>
    <t>08.10.00.</t>
  </si>
  <si>
    <t>DK Kaštela</t>
  </si>
  <si>
    <t>23.03.02.</t>
  </si>
  <si>
    <t xml:space="preserve">Split - Matadura </t>
  </si>
  <si>
    <t>19.10.01.</t>
  </si>
  <si>
    <t>30.03.00.</t>
  </si>
  <si>
    <t xml:space="preserve">DK Solin </t>
  </si>
  <si>
    <t>13.05.05.</t>
  </si>
  <si>
    <t>DK Riječina</t>
  </si>
  <si>
    <t>06.10.01.</t>
  </si>
  <si>
    <t>15.03-03.</t>
  </si>
  <si>
    <t>03.05.01.</t>
  </si>
  <si>
    <t>Valentino Kukujan</t>
  </si>
  <si>
    <t>17.03.03.</t>
  </si>
  <si>
    <t xml:space="preserve">DK Rječina </t>
  </si>
  <si>
    <t>Matadura Split</t>
  </si>
  <si>
    <t xml:space="preserve">Matadura Split </t>
  </si>
  <si>
    <t>29.03.02.</t>
  </si>
  <si>
    <t>06.07.00.</t>
  </si>
  <si>
    <t>02.01.01.</t>
  </si>
  <si>
    <t>06.02.00.</t>
  </si>
  <si>
    <t>22.09.00.</t>
  </si>
  <si>
    <t>26.04.05..</t>
  </si>
  <si>
    <t>23.02-09.</t>
  </si>
  <si>
    <t>16.11.05.</t>
  </si>
  <si>
    <t>03.01.01.</t>
  </si>
  <si>
    <t>Slavonija - Osijek</t>
  </si>
  <si>
    <t>09.03.05.</t>
  </si>
  <si>
    <t>Kvarner</t>
  </si>
  <si>
    <t>Lucija Gračanin</t>
  </si>
  <si>
    <t>Rječina</t>
  </si>
  <si>
    <t xml:space="preserve">Ana Crnjac </t>
  </si>
  <si>
    <t>20.02.02.</t>
  </si>
  <si>
    <t>18x</t>
  </si>
  <si>
    <t>48x</t>
  </si>
  <si>
    <t>55x</t>
  </si>
  <si>
    <t>39x</t>
  </si>
  <si>
    <t>63x</t>
  </si>
  <si>
    <t>67x</t>
  </si>
  <si>
    <t>69x</t>
  </si>
  <si>
    <t>70x</t>
  </si>
  <si>
    <t>Amar Musić</t>
  </si>
  <si>
    <t>Goran Čulić</t>
  </si>
  <si>
    <t>Nino Nikolić</t>
  </si>
  <si>
    <t>Ante Tokić</t>
  </si>
  <si>
    <t>Milan Kordić</t>
  </si>
  <si>
    <t>x</t>
  </si>
  <si>
    <t>25x</t>
  </si>
  <si>
    <t>41x</t>
  </si>
  <si>
    <t>45x</t>
  </si>
  <si>
    <t>83x</t>
  </si>
  <si>
    <t>86x</t>
  </si>
  <si>
    <t>90x</t>
  </si>
  <si>
    <t>112x</t>
  </si>
  <si>
    <t>26x</t>
  </si>
  <si>
    <t>40x</t>
  </si>
  <si>
    <t>43x</t>
  </si>
  <si>
    <t>106x</t>
  </si>
  <si>
    <t>108x</t>
  </si>
  <si>
    <t>125x</t>
  </si>
  <si>
    <t>75x</t>
  </si>
  <si>
    <t>77x</t>
  </si>
  <si>
    <t>87x</t>
  </si>
  <si>
    <t>65x</t>
  </si>
  <si>
    <t>82x</t>
  </si>
  <si>
    <t>98x</t>
  </si>
  <si>
    <t>100x</t>
  </si>
  <si>
    <t>102x</t>
  </si>
  <si>
    <t>118x</t>
  </si>
  <si>
    <t>Mate Rodić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</si>
</sst>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0.0"/>
    <numFmt numFmtId="169" formatCode="0.00;[Red]0.00"/>
    <numFmt numFmtId="170" formatCode="0.0;[Red]0.0"/>
    <numFmt numFmtId="171" formatCode="#,##0.00000;[Red]#,##0.00000"/>
    <numFmt numFmtId="172" formatCode="0;[Red]0"/>
    <numFmt numFmtId="173" formatCode="#,###.0"/>
    <numFmt numFmtId="174" formatCode="#,###"/>
    <numFmt numFmtId="175" formatCode="#,##0.0000;[Red]#,##0.0000"/>
    <numFmt numFmtId="176" formatCode="#,##0.000000;[Red]#,##0.00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b/>
      <sz val="18"/>
      <name val="Arial"/>
      <family val="2"/>
    </font>
    <font>
      <b/>
      <sz val="22"/>
      <color indexed="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8"/>
      <name val="Helvetica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Helvetica"/>
      <family val="0"/>
    </font>
    <font>
      <sz val="10"/>
      <color rgb="FF0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57">
      <alignment/>
      <protection/>
    </xf>
    <xf numFmtId="0" fontId="3" fillId="0" borderId="10" xfId="57" applyBorder="1" applyAlignment="1">
      <alignment horizontal="center"/>
      <protection/>
    </xf>
    <xf numFmtId="170" fontId="3" fillId="0" borderId="10" xfId="57" applyNumberFormat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0" xfId="57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ill="1" applyBorder="1" applyAlignment="1">
      <alignment horizontal="center"/>
      <protection/>
    </xf>
    <xf numFmtId="2" fontId="3" fillId="0" borderId="10" xfId="57" applyNumberForma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57" applyFont="1" applyFill="1" applyBorder="1" applyAlignment="1">
      <alignment horizontal="left"/>
      <protection/>
    </xf>
    <xf numFmtId="0" fontId="3" fillId="0" borderId="10" xfId="57" applyFont="1" applyBorder="1" applyAlignment="1">
      <alignment horizontal="left"/>
      <protection/>
    </xf>
    <xf numFmtId="176" fontId="3" fillId="0" borderId="10" xfId="57" applyNumberForma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0" fontId="3" fillId="0" borderId="0" xfId="57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7" fontId="0" fillId="0" borderId="0" xfId="42" applyAlignment="1">
      <alignment/>
    </xf>
    <xf numFmtId="0" fontId="0" fillId="0" borderId="12" xfId="0" applyBorder="1" applyAlignment="1">
      <alignment horizontal="center"/>
    </xf>
    <xf numFmtId="0" fontId="3" fillId="0" borderId="12" xfId="57" applyFont="1" applyFill="1" applyBorder="1" applyAlignment="1">
      <alignment horizontal="left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2" xfId="57" applyFill="1" applyBorder="1" applyAlignment="1">
      <alignment horizontal="center"/>
      <protection/>
    </xf>
    <xf numFmtId="2" fontId="3" fillId="0" borderId="12" xfId="57" applyNumberFormat="1" applyFill="1" applyBorder="1" applyAlignment="1">
      <alignment horizontal="center"/>
      <protection/>
    </xf>
    <xf numFmtId="176" fontId="3" fillId="0" borderId="12" xfId="57" applyNumberForma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176" fontId="3" fillId="33" borderId="10" xfId="57" applyNumberForma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70" fontId="3" fillId="33" borderId="10" xfId="57" applyNumberForma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176" fontId="3" fillId="2" borderId="10" xfId="57" applyNumberFormat="1" applyFill="1" applyBorder="1" applyAlignment="1">
      <alignment horizontal="center"/>
      <protection/>
    </xf>
    <xf numFmtId="170" fontId="3" fillId="2" borderId="10" xfId="57" applyNumberForma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3" fillId="33" borderId="10" xfId="57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14" fontId="3" fillId="33" borderId="10" xfId="57" applyNumberFormat="1" applyFill="1" applyBorder="1" applyAlignment="1">
      <alignment horizontal="center"/>
      <protection/>
    </xf>
    <xf numFmtId="2" fontId="3" fillId="33" borderId="10" xfId="57" applyNumberForma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2" fontId="3" fillId="2" borderId="10" xfId="57" applyNumberFormat="1" applyFill="1" applyBorder="1" applyAlignment="1">
      <alignment horizontal="center"/>
      <protection/>
    </xf>
    <xf numFmtId="0" fontId="0" fillId="0" borderId="10" xfId="0" applyBorder="1" applyAlignment="1">
      <alignment horizontal="right"/>
    </xf>
    <xf numFmtId="0" fontId="3" fillId="0" borderId="10" xfId="57" applyFill="1" applyBorder="1" applyAlignment="1">
      <alignment horizontal="right"/>
      <protection/>
    </xf>
    <xf numFmtId="0" fontId="0" fillId="0" borderId="10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2" fontId="3" fillId="0" borderId="0" xfId="57" applyNumberFormat="1" applyFill="1" applyBorder="1" applyAlignment="1">
      <alignment horizontal="center"/>
      <protection/>
    </xf>
    <xf numFmtId="176" fontId="3" fillId="0" borderId="0" xfId="57" applyNumberForma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57" applyFont="1" applyFill="1" applyBorder="1" applyAlignment="1">
      <alignment horizontal="left"/>
      <protection/>
    </xf>
    <xf numFmtId="0" fontId="3" fillId="2" borderId="10" xfId="57" applyFill="1" applyBorder="1" applyAlignment="1">
      <alignment horizontal="center"/>
      <protection/>
    </xf>
    <xf numFmtId="0" fontId="3" fillId="2" borderId="10" xfId="57" applyFont="1" applyFill="1" applyBorder="1" applyAlignment="1">
      <alignment horizontal="center"/>
      <protection/>
    </xf>
    <xf numFmtId="0" fontId="3" fillId="2" borderId="10" xfId="57" applyFont="1" applyFill="1" applyBorder="1" applyAlignment="1">
      <alignment horizontal="right"/>
      <protection/>
    </xf>
    <xf numFmtId="0" fontId="0" fillId="0" borderId="19" xfId="0" applyBorder="1" applyAlignment="1">
      <alignment horizontal="center"/>
    </xf>
    <xf numFmtId="0" fontId="48" fillId="0" borderId="0" xfId="0" applyFont="1" applyAlignment="1">
      <alignment/>
    </xf>
    <xf numFmtId="0" fontId="3" fillId="33" borderId="0" xfId="57" applyFill="1">
      <alignment/>
      <protection/>
    </xf>
    <xf numFmtId="0" fontId="0" fillId="33" borderId="0" xfId="0" applyFill="1" applyBorder="1" applyAlignment="1">
      <alignment horizontal="center"/>
    </xf>
    <xf numFmtId="0" fontId="0" fillId="8" borderId="17" xfId="0" applyFill="1" applyBorder="1" applyAlignment="1">
      <alignment/>
    </xf>
    <xf numFmtId="0" fontId="7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3" fillId="3" borderId="10" xfId="57" applyFont="1" applyFill="1" applyBorder="1" applyAlignment="1">
      <alignment horizontal="left"/>
      <protection/>
    </xf>
    <xf numFmtId="0" fontId="3" fillId="3" borderId="10" xfId="57" applyFont="1" applyFill="1" applyBorder="1" applyAlignment="1">
      <alignment horizontal="center"/>
      <protection/>
    </xf>
    <xf numFmtId="0" fontId="3" fillId="3" borderId="10" xfId="57" applyFill="1" applyBorder="1" applyAlignment="1">
      <alignment horizontal="center"/>
      <protection/>
    </xf>
    <xf numFmtId="2" fontId="3" fillId="3" borderId="10" xfId="57" applyNumberFormat="1" applyFill="1" applyBorder="1" applyAlignment="1">
      <alignment horizontal="center"/>
      <protection/>
    </xf>
    <xf numFmtId="176" fontId="3" fillId="3" borderId="10" xfId="57" applyNumberFormat="1" applyFill="1" applyBorder="1" applyAlignment="1">
      <alignment horizontal="center"/>
      <protection/>
    </xf>
    <xf numFmtId="170" fontId="3" fillId="3" borderId="10" xfId="57" applyNumberFormat="1" applyFill="1" applyBorder="1" applyAlignment="1">
      <alignment horizontal="center"/>
      <protection/>
    </xf>
    <xf numFmtId="0" fontId="0" fillId="3" borderId="10" xfId="0" applyFont="1" applyFill="1" applyBorder="1" applyAlignment="1">
      <alignment horizontal="center"/>
    </xf>
    <xf numFmtId="0" fontId="3" fillId="33" borderId="0" xfId="57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5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10" xfId="57" applyNumberForma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70" fontId="3" fillId="34" borderId="10" xfId="57" applyNumberFormat="1" applyFill="1" applyBorder="1" applyAlignment="1">
      <alignment horizontal="center"/>
      <protection/>
    </xf>
    <xf numFmtId="0" fontId="49" fillId="3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KIPNO-vaga-rezltati-Rije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6">
      <selection activeCell="A21" sqref="A21:IV21"/>
    </sheetView>
  </sheetViews>
  <sheetFormatPr defaultColWidth="9.140625" defaultRowHeight="12.75"/>
  <cols>
    <col min="1" max="1" width="4.140625" style="0" bestFit="1" customWidth="1"/>
    <col min="2" max="2" width="24.421875" style="0" bestFit="1" customWidth="1"/>
    <col min="3" max="3" width="11.8515625" style="0" bestFit="1" customWidth="1"/>
    <col min="12" max="12" width="9.140625" style="104" customWidth="1"/>
  </cols>
  <sheetData>
    <row r="1" spans="1:18" ht="24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5:17" ht="12.75">
      <c r="E2" s="1"/>
      <c r="G2" s="1"/>
      <c r="H2" s="1"/>
      <c r="I2" s="1"/>
      <c r="J2" s="1"/>
      <c r="K2" s="1"/>
      <c r="L2" s="103"/>
      <c r="M2" s="1"/>
      <c r="N2" s="1"/>
      <c r="O2" s="1"/>
      <c r="P2" s="1"/>
      <c r="Q2" s="1"/>
    </row>
    <row r="3" spans="1:18" ht="18.75" customHeight="1">
      <c r="A3" s="108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ht="12.75">
      <c r="H4" s="93" t="s">
        <v>72</v>
      </c>
    </row>
    <row r="5" spans="2:4" ht="15" customHeight="1">
      <c r="B5" s="43" t="s">
        <v>65</v>
      </c>
      <c r="D5" s="31"/>
    </row>
    <row r="6" spans="1:18" ht="12.75">
      <c r="A6" s="17" t="s">
        <v>20</v>
      </c>
      <c r="B6" s="105" t="s">
        <v>78</v>
      </c>
      <c r="C6" s="30" t="s">
        <v>27</v>
      </c>
      <c r="D6" s="17" t="s">
        <v>23</v>
      </c>
      <c r="E6" s="17" t="s">
        <v>15</v>
      </c>
      <c r="F6" s="17" t="s">
        <v>0</v>
      </c>
      <c r="G6" s="17" t="s">
        <v>22</v>
      </c>
      <c r="H6" s="17" t="s">
        <v>1</v>
      </c>
      <c r="I6" s="10" t="s">
        <v>2</v>
      </c>
      <c r="J6" s="10" t="s">
        <v>3</v>
      </c>
      <c r="K6" s="10"/>
      <c r="L6" s="94"/>
      <c r="M6" s="41"/>
      <c r="N6" s="10" t="s">
        <v>4</v>
      </c>
      <c r="O6" s="12"/>
      <c r="P6" s="12" t="s">
        <v>5</v>
      </c>
      <c r="Q6" s="17" t="s">
        <v>1</v>
      </c>
      <c r="R6" s="17" t="s">
        <v>14</v>
      </c>
    </row>
    <row r="7" spans="1:18" ht="12.75">
      <c r="A7" s="19" t="s">
        <v>21</v>
      </c>
      <c r="B7" s="106"/>
      <c r="C7" s="19"/>
      <c r="D7" s="19" t="s">
        <v>24</v>
      </c>
      <c r="E7" s="19"/>
      <c r="F7" s="19" t="s">
        <v>6</v>
      </c>
      <c r="G7" s="19"/>
      <c r="H7" s="19" t="s">
        <v>7</v>
      </c>
      <c r="I7" s="30">
        <v>1</v>
      </c>
      <c r="J7" s="30">
        <v>2</v>
      </c>
      <c r="K7" s="40">
        <v>3</v>
      </c>
      <c r="L7" s="94"/>
      <c r="M7" s="30">
        <v>1</v>
      </c>
      <c r="N7" s="30">
        <v>2</v>
      </c>
      <c r="O7" s="30">
        <v>3</v>
      </c>
      <c r="P7" s="38"/>
      <c r="Q7" s="19" t="s">
        <v>8</v>
      </c>
      <c r="R7" s="19"/>
    </row>
    <row r="8" spans="1:18" ht="12.75">
      <c r="A8" s="94"/>
      <c r="B8" s="96"/>
      <c r="C8" s="97"/>
      <c r="D8" s="98"/>
      <c r="E8" s="97"/>
      <c r="F8" s="99"/>
      <c r="G8" s="97"/>
      <c r="H8" s="100"/>
      <c r="I8" s="94"/>
      <c r="J8" s="94" t="s">
        <v>2</v>
      </c>
      <c r="K8" s="94" t="s">
        <v>2</v>
      </c>
      <c r="L8" s="94"/>
      <c r="M8" s="94" t="s">
        <v>2</v>
      </c>
      <c r="N8" s="94" t="s">
        <v>2</v>
      </c>
      <c r="O8" s="94" t="s">
        <v>2</v>
      </c>
      <c r="P8" s="101"/>
      <c r="Q8" s="101"/>
      <c r="R8" s="95"/>
    </row>
    <row r="9" spans="1:18" ht="12.75">
      <c r="A9" s="47">
        <v>1</v>
      </c>
      <c r="B9" s="44" t="s">
        <v>68</v>
      </c>
      <c r="C9" s="45" t="s">
        <v>29</v>
      </c>
      <c r="D9" s="58" t="s">
        <v>84</v>
      </c>
      <c r="E9" s="45" t="s">
        <v>18</v>
      </c>
      <c r="F9" s="59">
        <v>29</v>
      </c>
      <c r="G9" s="56">
        <v>44</v>
      </c>
      <c r="H9" s="46">
        <f aca="true" t="shared" si="0" ref="H9:H21">10^(0.783497476*LOG(F9/153.655)^2)</f>
        <v>2.5754865726876672</v>
      </c>
      <c r="I9" s="47">
        <v>16</v>
      </c>
      <c r="J9" s="47" t="s">
        <v>120</v>
      </c>
      <c r="K9" s="47">
        <v>18</v>
      </c>
      <c r="L9" s="102" t="s">
        <v>69</v>
      </c>
      <c r="M9" s="47">
        <v>20</v>
      </c>
      <c r="N9" s="47">
        <v>22</v>
      </c>
      <c r="O9" s="47">
        <v>24</v>
      </c>
      <c r="P9" s="49">
        <f aca="true" t="shared" si="1" ref="P9:P21">SUM(MAX(I9:K9),MAX(M9:O9))</f>
        <v>42</v>
      </c>
      <c r="Q9" s="49">
        <f aca="true" t="shared" si="2" ref="Q9:Q21">H9*P9</f>
        <v>108.17043605288202</v>
      </c>
      <c r="R9" s="50">
        <v>3</v>
      </c>
    </row>
    <row r="10" spans="1:18" ht="12.75">
      <c r="A10" s="47">
        <v>2</v>
      </c>
      <c r="B10" s="44" t="s">
        <v>71</v>
      </c>
      <c r="C10" s="45" t="s">
        <v>29</v>
      </c>
      <c r="D10" s="56" t="s">
        <v>30</v>
      </c>
      <c r="E10" s="45" t="s">
        <v>18</v>
      </c>
      <c r="F10" s="59">
        <v>32.8</v>
      </c>
      <c r="G10" s="45">
        <v>44</v>
      </c>
      <c r="H10" s="46">
        <f t="shared" si="0"/>
        <v>2.2512244210781316</v>
      </c>
      <c r="I10" s="47">
        <v>23</v>
      </c>
      <c r="J10" s="47">
        <v>26</v>
      </c>
      <c r="K10" s="47">
        <v>27</v>
      </c>
      <c r="L10" s="102" t="s">
        <v>69</v>
      </c>
      <c r="M10" s="47">
        <v>35</v>
      </c>
      <c r="N10" s="47">
        <v>37</v>
      </c>
      <c r="O10" s="47">
        <v>38</v>
      </c>
      <c r="P10" s="49">
        <f t="shared" si="1"/>
        <v>65</v>
      </c>
      <c r="Q10" s="49">
        <f t="shared" si="2"/>
        <v>146.32958737007854</v>
      </c>
      <c r="R10" s="50">
        <v>2</v>
      </c>
    </row>
    <row r="11" spans="1:18" ht="12.75">
      <c r="A11" s="47">
        <v>3</v>
      </c>
      <c r="B11" s="44" t="s">
        <v>70</v>
      </c>
      <c r="C11" s="45" t="s">
        <v>29</v>
      </c>
      <c r="D11" s="56" t="s">
        <v>31</v>
      </c>
      <c r="E11" s="45" t="s">
        <v>18</v>
      </c>
      <c r="F11" s="59">
        <v>33</v>
      </c>
      <c r="G11" s="45">
        <v>44</v>
      </c>
      <c r="H11" s="46">
        <f t="shared" si="0"/>
        <v>2.236915954769077</v>
      </c>
      <c r="I11" s="47">
        <v>27</v>
      </c>
      <c r="J11" s="47">
        <v>30</v>
      </c>
      <c r="K11" s="47">
        <v>31</v>
      </c>
      <c r="L11" s="102" t="s">
        <v>69</v>
      </c>
      <c r="M11" s="47">
        <v>35</v>
      </c>
      <c r="N11" s="47">
        <v>37</v>
      </c>
      <c r="O11" s="57" t="s">
        <v>123</v>
      </c>
      <c r="P11" s="49">
        <f t="shared" si="1"/>
        <v>68</v>
      </c>
      <c r="Q11" s="49">
        <f t="shared" si="2"/>
        <v>152.11028492429722</v>
      </c>
      <c r="R11" s="50">
        <v>1</v>
      </c>
    </row>
    <row r="12" spans="1:18" ht="12.75">
      <c r="A12" s="94"/>
      <c r="B12" s="96"/>
      <c r="C12" s="97"/>
      <c r="D12" s="98"/>
      <c r="E12" s="97"/>
      <c r="F12" s="99"/>
      <c r="G12" s="98"/>
      <c r="H12" s="100"/>
      <c r="I12" s="94"/>
      <c r="J12" s="94"/>
      <c r="K12" s="94"/>
      <c r="L12" s="94"/>
      <c r="M12" s="94"/>
      <c r="N12" s="94"/>
      <c r="O12" s="94" t="s">
        <v>2</v>
      </c>
      <c r="P12" s="101"/>
      <c r="Q12" s="101"/>
      <c r="R12" s="95"/>
    </row>
    <row r="13" spans="1:18" ht="12.75">
      <c r="A13" s="47">
        <v>4</v>
      </c>
      <c r="B13" s="44" t="s">
        <v>73</v>
      </c>
      <c r="C13" s="45" t="s">
        <v>29</v>
      </c>
      <c r="D13" s="56" t="s">
        <v>83</v>
      </c>
      <c r="E13" s="45" t="s">
        <v>18</v>
      </c>
      <c r="F13" s="59">
        <v>45.2</v>
      </c>
      <c r="G13" s="45">
        <v>48</v>
      </c>
      <c r="H13" s="46">
        <f t="shared" si="0"/>
        <v>1.6643917976557445</v>
      </c>
      <c r="I13" s="47">
        <v>20</v>
      </c>
      <c r="J13" s="47">
        <v>22</v>
      </c>
      <c r="K13" s="47">
        <v>24</v>
      </c>
      <c r="L13" s="102" t="s">
        <v>69</v>
      </c>
      <c r="M13" s="47">
        <v>26</v>
      </c>
      <c r="N13" s="47">
        <v>28</v>
      </c>
      <c r="O13" s="47">
        <v>30</v>
      </c>
      <c r="P13" s="49">
        <f t="shared" si="1"/>
        <v>54</v>
      </c>
      <c r="Q13" s="49">
        <f t="shared" si="2"/>
        <v>89.8771570734102</v>
      </c>
      <c r="R13" s="50">
        <v>1</v>
      </c>
    </row>
    <row r="14" spans="1:18" ht="12.75">
      <c r="A14" s="94"/>
      <c r="B14" s="96"/>
      <c r="C14" s="97"/>
      <c r="D14" s="98"/>
      <c r="E14" s="97"/>
      <c r="F14" s="99"/>
      <c r="G14" s="98"/>
      <c r="H14" s="100"/>
      <c r="I14" s="94"/>
      <c r="J14" s="94"/>
      <c r="K14" s="94"/>
      <c r="L14" s="94"/>
      <c r="M14" s="94"/>
      <c r="N14" s="94"/>
      <c r="O14" s="94"/>
      <c r="P14" s="101"/>
      <c r="Q14" s="101"/>
      <c r="R14" s="95"/>
    </row>
    <row r="15" spans="1:18" ht="12.75">
      <c r="A15" s="47">
        <v>5</v>
      </c>
      <c r="B15" s="44" t="s">
        <v>74</v>
      </c>
      <c r="C15" s="45" t="s">
        <v>32</v>
      </c>
      <c r="D15" s="56" t="s">
        <v>33</v>
      </c>
      <c r="E15" s="45" t="s">
        <v>18</v>
      </c>
      <c r="F15" s="59"/>
      <c r="G15" s="45">
        <v>53</v>
      </c>
      <c r="H15" s="46" t="e">
        <f t="shared" si="0"/>
        <v>#NUM!</v>
      </c>
      <c r="I15" s="47"/>
      <c r="J15" s="47"/>
      <c r="K15" s="47"/>
      <c r="L15" s="102" t="s">
        <v>59</v>
      </c>
      <c r="M15" s="47"/>
      <c r="N15" s="47"/>
      <c r="O15" s="47"/>
      <c r="P15" s="49"/>
      <c r="Q15" s="49" t="e">
        <f t="shared" si="2"/>
        <v>#NUM!</v>
      </c>
      <c r="R15" s="50"/>
    </row>
    <row r="16" spans="1:18" ht="12.75">
      <c r="A16" s="94"/>
      <c r="B16" s="96"/>
      <c r="C16" s="97"/>
      <c r="D16" s="98"/>
      <c r="E16" s="97"/>
      <c r="F16" s="99"/>
      <c r="G16" s="97"/>
      <c r="H16" s="100"/>
      <c r="I16" s="94"/>
      <c r="J16" s="94" t="s">
        <v>2</v>
      </c>
      <c r="K16" s="94" t="s">
        <v>2</v>
      </c>
      <c r="L16" s="94"/>
      <c r="M16" s="94" t="s">
        <v>2</v>
      </c>
      <c r="N16" s="94" t="s">
        <v>2</v>
      </c>
      <c r="O16" s="94" t="s">
        <v>2</v>
      </c>
      <c r="P16" s="101">
        <f t="shared" si="1"/>
        <v>0</v>
      </c>
      <c r="Q16" s="101"/>
      <c r="R16" s="95"/>
    </row>
    <row r="17" spans="1:18" ht="12.75">
      <c r="A17" s="21">
        <v>7</v>
      </c>
      <c r="B17" s="26" t="s">
        <v>116</v>
      </c>
      <c r="C17" s="4" t="s">
        <v>29</v>
      </c>
      <c r="D17" s="8" t="s">
        <v>34</v>
      </c>
      <c r="E17" s="4" t="s">
        <v>18</v>
      </c>
      <c r="F17" s="9">
        <v>57.2</v>
      </c>
      <c r="G17" s="2">
        <v>58</v>
      </c>
      <c r="H17" s="27">
        <f t="shared" si="0"/>
        <v>1.3941097420281447</v>
      </c>
      <c r="I17" s="21">
        <v>51</v>
      </c>
      <c r="J17" s="21" t="s">
        <v>122</v>
      </c>
      <c r="K17" s="42" t="s">
        <v>122</v>
      </c>
      <c r="L17" s="102" t="s">
        <v>59</v>
      </c>
      <c r="M17" s="21">
        <v>61</v>
      </c>
      <c r="N17" s="42">
        <v>63</v>
      </c>
      <c r="O17" s="21">
        <v>65</v>
      </c>
      <c r="P17" s="49">
        <f t="shared" si="1"/>
        <v>116</v>
      </c>
      <c r="Q17" s="3">
        <f t="shared" si="2"/>
        <v>161.7167300752648</v>
      </c>
      <c r="R17" s="20">
        <v>1</v>
      </c>
    </row>
    <row r="18" spans="1:18" ht="12.75">
      <c r="A18" s="94"/>
      <c r="B18" s="96"/>
      <c r="C18" s="97"/>
      <c r="D18" s="98"/>
      <c r="E18" s="97"/>
      <c r="F18" s="99"/>
      <c r="G18" s="98"/>
      <c r="H18" s="100"/>
      <c r="I18" s="94"/>
      <c r="J18" s="94"/>
      <c r="K18" s="94"/>
      <c r="L18" s="94"/>
      <c r="M18" s="94"/>
      <c r="N18" s="94"/>
      <c r="O18" s="94" t="s">
        <v>2</v>
      </c>
      <c r="P18" s="49"/>
      <c r="Q18" s="101"/>
      <c r="R18" s="95"/>
    </row>
    <row r="19" spans="1:18" ht="12.75">
      <c r="A19" s="47">
        <v>6</v>
      </c>
      <c r="B19" s="44" t="s">
        <v>75</v>
      </c>
      <c r="C19" s="45" t="s">
        <v>117</v>
      </c>
      <c r="D19" s="56" t="s">
        <v>35</v>
      </c>
      <c r="E19" s="45" t="s">
        <v>18</v>
      </c>
      <c r="F19" s="59">
        <v>58.8</v>
      </c>
      <c r="G19" s="45">
        <v>63</v>
      </c>
      <c r="H19" s="46">
        <f>10^(0.783497476*LOG(F19/153.655)^2)</f>
        <v>1.3688387413464562</v>
      </c>
      <c r="I19" s="47">
        <v>43</v>
      </c>
      <c r="J19" s="57">
        <v>46</v>
      </c>
      <c r="K19" s="47" t="s">
        <v>121</v>
      </c>
      <c r="L19" s="102" t="s">
        <v>69</v>
      </c>
      <c r="M19" s="47">
        <v>57</v>
      </c>
      <c r="N19" s="47">
        <v>61</v>
      </c>
      <c r="O19" s="57" t="s">
        <v>124</v>
      </c>
      <c r="P19" s="49">
        <f>SUM(MAX(I19:K19),MAX(M19:O19))</f>
        <v>107</v>
      </c>
      <c r="Q19" s="49">
        <f>H19*P19</f>
        <v>146.4657453240708</v>
      </c>
      <c r="R19" s="50">
        <v>1</v>
      </c>
    </row>
    <row r="20" spans="1:18" ht="12.75">
      <c r="A20" s="21">
        <v>10</v>
      </c>
      <c r="B20" s="26" t="s">
        <v>77</v>
      </c>
      <c r="C20" s="42" t="s">
        <v>86</v>
      </c>
      <c r="D20" s="8" t="s">
        <v>87</v>
      </c>
      <c r="E20" s="4" t="s">
        <v>18</v>
      </c>
      <c r="F20" s="9">
        <v>62.4</v>
      </c>
      <c r="G20" s="2">
        <v>63</v>
      </c>
      <c r="H20" s="27">
        <f>10^(0.783497476*LOG(F20/153.655)^2)</f>
        <v>1.3182683996521336</v>
      </c>
      <c r="I20" s="21">
        <v>36</v>
      </c>
      <c r="J20" s="21">
        <v>40</v>
      </c>
      <c r="K20" s="21">
        <v>43</v>
      </c>
      <c r="L20" s="102" t="s">
        <v>59</v>
      </c>
      <c r="M20" s="21">
        <v>55</v>
      </c>
      <c r="N20" s="21">
        <v>60</v>
      </c>
      <c r="O20" s="21">
        <v>62</v>
      </c>
      <c r="P20" s="3">
        <f>SUM(MAX(I20:K20),MAX(M20:O20))</f>
        <v>105</v>
      </c>
      <c r="Q20" s="3">
        <f>H20*P20</f>
        <v>138.41818196347404</v>
      </c>
      <c r="R20" s="20">
        <v>2</v>
      </c>
    </row>
    <row r="21" spans="1:18" ht="12.75">
      <c r="A21" s="47">
        <v>8</v>
      </c>
      <c r="B21" s="44" t="s">
        <v>76</v>
      </c>
      <c r="C21" s="45" t="s">
        <v>29</v>
      </c>
      <c r="D21" s="56" t="s">
        <v>36</v>
      </c>
      <c r="E21" s="45" t="s">
        <v>18</v>
      </c>
      <c r="F21" s="59">
        <v>59.8</v>
      </c>
      <c r="G21" s="56">
        <v>63</v>
      </c>
      <c r="H21" s="46">
        <f t="shared" si="0"/>
        <v>1.3539626725990648</v>
      </c>
      <c r="I21" s="47">
        <v>36</v>
      </c>
      <c r="J21" s="47">
        <v>38</v>
      </c>
      <c r="K21" s="47">
        <v>40</v>
      </c>
      <c r="L21" s="102" t="s">
        <v>59</v>
      </c>
      <c r="M21" s="47">
        <v>45</v>
      </c>
      <c r="N21" s="47">
        <v>50</v>
      </c>
      <c r="O21" s="47">
        <v>51</v>
      </c>
      <c r="P21" s="49">
        <f t="shared" si="1"/>
        <v>91</v>
      </c>
      <c r="Q21" s="49">
        <f t="shared" si="2"/>
        <v>123.21060320651489</v>
      </c>
      <c r="R21" s="50">
        <v>3</v>
      </c>
    </row>
    <row r="22" spans="1:18" ht="12.75">
      <c r="A22" s="94"/>
      <c r="B22" s="96"/>
      <c r="C22" s="97"/>
      <c r="D22" s="98"/>
      <c r="E22" s="97"/>
      <c r="F22" s="99"/>
      <c r="G22" s="98"/>
      <c r="H22" s="100"/>
      <c r="I22" s="94"/>
      <c r="J22" s="94"/>
      <c r="K22" s="94"/>
      <c r="L22" s="94"/>
      <c r="M22" s="94"/>
      <c r="N22" s="94"/>
      <c r="O22" s="94"/>
      <c r="P22" s="101"/>
      <c r="Q22" s="101"/>
      <c r="R22" s="95"/>
    </row>
    <row r="23" spans="1:18" ht="12.75">
      <c r="A23" s="21">
        <v>9</v>
      </c>
      <c r="B23" s="25" t="s">
        <v>38</v>
      </c>
      <c r="C23" s="7" t="s">
        <v>37</v>
      </c>
      <c r="D23" s="8" t="s">
        <v>85</v>
      </c>
      <c r="E23" s="4" t="s">
        <v>18</v>
      </c>
      <c r="F23" s="9">
        <v>68.7</v>
      </c>
      <c r="G23" s="7">
        <v>69</v>
      </c>
      <c r="H23" s="27">
        <f>10^(0.783497476*LOG(F23/153.655)^2)</f>
        <v>1.246676252318267</v>
      </c>
      <c r="I23" s="42">
        <v>50</v>
      </c>
      <c r="J23" s="21">
        <v>55</v>
      </c>
      <c r="K23" s="42">
        <v>58</v>
      </c>
      <c r="L23" s="102" t="s">
        <v>69</v>
      </c>
      <c r="M23" s="21">
        <v>65</v>
      </c>
      <c r="N23" s="42" t="s">
        <v>127</v>
      </c>
      <c r="O23" s="74" t="s">
        <v>127</v>
      </c>
      <c r="P23" s="3">
        <f>SUM(MAX(I23:K23),MAX(M23:O23))</f>
        <v>123</v>
      </c>
      <c r="Q23" s="3">
        <f>H23*P23</f>
        <v>153.34117903514684</v>
      </c>
      <c r="R23" s="20">
        <v>1</v>
      </c>
    </row>
    <row r="24" spans="1:18" ht="12.75">
      <c r="A24" s="94"/>
      <c r="B24" s="96"/>
      <c r="C24" s="97"/>
      <c r="D24" s="98"/>
      <c r="E24" s="97"/>
      <c r="F24" s="99"/>
      <c r="G24" s="97"/>
      <c r="H24" s="100"/>
      <c r="I24" s="102"/>
      <c r="J24" s="94"/>
      <c r="K24" s="115"/>
      <c r="L24" s="102"/>
      <c r="M24" s="94"/>
      <c r="N24" s="94"/>
      <c r="O24" s="116"/>
      <c r="P24" s="101"/>
      <c r="Q24" s="101"/>
      <c r="R24" s="95"/>
    </row>
    <row r="25" spans="1:18" ht="12.75">
      <c r="A25" s="20">
        <v>11</v>
      </c>
      <c r="B25" s="61" t="s">
        <v>79</v>
      </c>
      <c r="C25" s="20" t="s">
        <v>82</v>
      </c>
      <c r="D25" s="20"/>
      <c r="E25" s="4" t="s">
        <v>18</v>
      </c>
      <c r="F25" s="112">
        <v>69.7</v>
      </c>
      <c r="G25" s="21">
        <v>75</v>
      </c>
      <c r="H25" s="27">
        <f>10^(0.783497476*LOG(F25/153.655)^2)</f>
        <v>1.2369339127430172</v>
      </c>
      <c r="I25" s="20">
        <v>50</v>
      </c>
      <c r="J25" s="61" t="s">
        <v>122</v>
      </c>
      <c r="K25" s="20" t="s">
        <v>122</v>
      </c>
      <c r="L25" s="102" t="s">
        <v>80</v>
      </c>
      <c r="M25" s="20">
        <v>60</v>
      </c>
      <c r="N25" s="20">
        <v>65</v>
      </c>
      <c r="O25" s="61" t="s">
        <v>126</v>
      </c>
      <c r="P25" s="3">
        <f>SUM(MAX(I25:K25),MAX(M25:O25))</f>
        <v>115</v>
      </c>
      <c r="Q25" s="3">
        <f>H25*P25</f>
        <v>142.247399965447</v>
      </c>
      <c r="R25" s="61" t="s">
        <v>133</v>
      </c>
    </row>
    <row r="26" spans="1:18" ht="12.75">
      <c r="A26" s="94"/>
      <c r="B26" s="96"/>
      <c r="C26" s="102"/>
      <c r="D26" s="98"/>
      <c r="E26" s="97"/>
      <c r="F26" s="99"/>
      <c r="G26" s="98"/>
      <c r="H26" s="100"/>
      <c r="I26" s="94"/>
      <c r="J26" s="94"/>
      <c r="K26" s="94"/>
      <c r="L26" s="94"/>
      <c r="M26" s="94"/>
      <c r="N26" s="94"/>
      <c r="O26" s="94"/>
      <c r="P26" s="101"/>
      <c r="Q26" s="101"/>
      <c r="R26" s="95"/>
    </row>
    <row r="27" spans="1:18" ht="12.75">
      <c r="A27" s="21">
        <v>12</v>
      </c>
      <c r="B27" s="26" t="s">
        <v>118</v>
      </c>
      <c r="C27" s="4" t="s">
        <v>29</v>
      </c>
      <c r="D27" s="111">
        <v>37532</v>
      </c>
      <c r="E27" s="4" t="s">
        <v>18</v>
      </c>
      <c r="F27" s="9">
        <v>96.1</v>
      </c>
      <c r="G27" s="2" t="s">
        <v>81</v>
      </c>
      <c r="H27" s="27">
        <f>10^(0.783497476*LOG(F27/153.655)^2)</f>
        <v>1.0778282770991643</v>
      </c>
      <c r="I27" s="21">
        <v>50</v>
      </c>
      <c r="J27" s="21">
        <v>54</v>
      </c>
      <c r="K27" s="21" t="s">
        <v>122</v>
      </c>
      <c r="L27" s="102" t="s">
        <v>69</v>
      </c>
      <c r="M27" s="21">
        <v>60</v>
      </c>
      <c r="N27" s="21">
        <v>65</v>
      </c>
      <c r="O27" s="42" t="s">
        <v>125</v>
      </c>
      <c r="P27" s="3">
        <f>SUM(MAX(I27:K27),MAX(M27:O27))</f>
        <v>119</v>
      </c>
      <c r="Q27" s="3">
        <f>H27*P27</f>
        <v>128.26156497480056</v>
      </c>
      <c r="R27" s="20">
        <v>1</v>
      </c>
    </row>
    <row r="28" spans="12:13" ht="12.75">
      <c r="L28" s="91"/>
      <c r="M28" s="23"/>
    </row>
    <row r="29" spans="2:13" ht="12.75">
      <c r="B29" s="68"/>
      <c r="L29" s="91"/>
      <c r="M29" s="23"/>
    </row>
    <row r="30" spans="2:13" ht="12.75">
      <c r="B30" s="68"/>
      <c r="L30" s="91"/>
      <c r="M30" s="23"/>
    </row>
    <row r="31" spans="2:13" ht="12.75">
      <c r="B31" s="43"/>
      <c r="L31" s="91"/>
      <c r="M31" s="23"/>
    </row>
    <row r="32" spans="12:13" ht="12.75">
      <c r="L32" s="91"/>
      <c r="M32" s="23"/>
    </row>
    <row r="33" spans="1:18" ht="12.75">
      <c r="A33" s="32"/>
      <c r="B33" s="33"/>
      <c r="C33" s="34"/>
      <c r="D33" s="35"/>
      <c r="E33" s="34"/>
      <c r="F33" s="36"/>
      <c r="G33" s="34"/>
      <c r="H33" s="37"/>
      <c r="I33" s="32"/>
      <c r="J33" s="32"/>
      <c r="K33" s="28"/>
      <c r="L33" s="91"/>
      <c r="M33" s="28"/>
      <c r="N33" s="28"/>
      <c r="O33" s="28"/>
      <c r="P33" s="29"/>
      <c r="Q33" s="29"/>
      <c r="R33" s="23"/>
    </row>
    <row r="34" spans="1:13" ht="12.75">
      <c r="A34" s="20"/>
      <c r="B34" s="10" t="s">
        <v>9</v>
      </c>
      <c r="C34" s="16"/>
      <c r="D34" s="22" t="s">
        <v>16</v>
      </c>
      <c r="E34" s="10"/>
      <c r="F34" s="10"/>
      <c r="G34" s="16"/>
      <c r="H34" s="10" t="s">
        <v>19</v>
      </c>
      <c r="I34" s="10"/>
      <c r="J34" s="12"/>
      <c r="L34" s="91"/>
      <c r="M34" s="23"/>
    </row>
    <row r="35" spans="1:13" ht="12.75">
      <c r="A35" s="20" t="s">
        <v>10</v>
      </c>
      <c r="B35" s="67" t="s">
        <v>128</v>
      </c>
      <c r="C35" s="16"/>
      <c r="D35" s="15"/>
      <c r="E35" s="15"/>
      <c r="F35" s="15"/>
      <c r="G35" s="16"/>
      <c r="H35" s="15" t="s">
        <v>11</v>
      </c>
      <c r="I35" s="15"/>
      <c r="J35" s="16"/>
      <c r="L35" s="91"/>
      <c r="M35" s="23"/>
    </row>
    <row r="36" spans="1:13" ht="12.75">
      <c r="A36" s="20" t="s">
        <v>12</v>
      </c>
      <c r="B36" s="67" t="s">
        <v>129</v>
      </c>
      <c r="C36" s="16"/>
      <c r="D36" s="15"/>
      <c r="E36" s="15"/>
      <c r="F36" s="15"/>
      <c r="G36" s="16"/>
      <c r="H36" s="15"/>
      <c r="I36" s="15"/>
      <c r="J36" s="16"/>
      <c r="L36" s="91"/>
      <c r="M36" s="23"/>
    </row>
    <row r="37" spans="1:13" ht="12.75">
      <c r="A37" s="18" t="s">
        <v>13</v>
      </c>
      <c r="B37" s="60" t="s">
        <v>130</v>
      </c>
      <c r="C37" s="13"/>
      <c r="D37" s="11"/>
      <c r="E37" s="11"/>
      <c r="F37" s="11"/>
      <c r="G37" s="13"/>
      <c r="H37" s="11"/>
      <c r="I37" s="11"/>
      <c r="J37" s="13"/>
      <c r="L37" s="91"/>
      <c r="M37" s="23"/>
    </row>
    <row r="38" spans="12:13" ht="12.75">
      <c r="L38" s="91"/>
      <c r="M38" s="23"/>
    </row>
    <row r="39" spans="1:13" ht="12.75">
      <c r="A39" s="20"/>
      <c r="B39" s="14" t="s">
        <v>25</v>
      </c>
      <c r="C39" s="16"/>
      <c r="D39" s="15" t="s">
        <v>16</v>
      </c>
      <c r="E39" s="15"/>
      <c r="F39" s="15"/>
      <c r="G39" s="16"/>
      <c r="H39" s="15" t="s">
        <v>19</v>
      </c>
      <c r="I39" s="15"/>
      <c r="J39" s="16"/>
      <c r="L39" s="91"/>
      <c r="M39" s="23"/>
    </row>
    <row r="40" spans="1:13" ht="12.75">
      <c r="A40" s="18" t="s">
        <v>10</v>
      </c>
      <c r="B40" s="60" t="s">
        <v>131</v>
      </c>
      <c r="C40" s="13"/>
      <c r="D40" s="11"/>
      <c r="E40" s="11"/>
      <c r="F40" s="11"/>
      <c r="G40" s="13"/>
      <c r="H40" s="11"/>
      <c r="I40" s="11"/>
      <c r="J40" s="13"/>
      <c r="L40" s="91"/>
      <c r="M40" s="23"/>
    </row>
    <row r="41" spans="12:13" ht="12.75">
      <c r="L41" s="91"/>
      <c r="M41" s="23"/>
    </row>
    <row r="42" spans="1:13" ht="12.75">
      <c r="A42" s="20"/>
      <c r="B42" s="15" t="s">
        <v>26</v>
      </c>
      <c r="C42" s="16"/>
      <c r="D42" s="15" t="s">
        <v>16</v>
      </c>
      <c r="E42" s="15"/>
      <c r="F42" s="15"/>
      <c r="G42" s="16"/>
      <c r="H42" s="15" t="s">
        <v>19</v>
      </c>
      <c r="I42" s="15"/>
      <c r="J42" s="16"/>
      <c r="L42" s="91"/>
      <c r="M42" s="23"/>
    </row>
    <row r="43" spans="1:13" ht="12.75">
      <c r="A43" s="20" t="s">
        <v>10</v>
      </c>
      <c r="B43" s="67" t="s">
        <v>132</v>
      </c>
      <c r="C43" s="16"/>
      <c r="D43" s="15"/>
      <c r="E43" s="15"/>
      <c r="F43" s="15"/>
      <c r="G43" s="16"/>
      <c r="H43" s="15"/>
      <c r="I43" s="15"/>
      <c r="J43" s="16"/>
      <c r="L43" s="91"/>
      <c r="M43" s="23"/>
    </row>
    <row r="44" ht="12.75">
      <c r="L44" s="91"/>
    </row>
  </sheetData>
  <sheetProtection/>
  <mergeCells count="3">
    <mergeCell ref="B6:B7"/>
    <mergeCell ref="A1:R1"/>
    <mergeCell ref="A3:R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4.7109375" style="0" customWidth="1"/>
    <col min="2" max="2" width="1.1484375" style="0" customWidth="1"/>
    <col min="3" max="3" width="17.7109375" style="0" customWidth="1"/>
    <col min="4" max="4" width="16.7109375" style="0" customWidth="1"/>
    <col min="5" max="5" width="8.7109375" style="0" bestFit="1" customWidth="1"/>
    <col min="6" max="6" width="5.7109375" style="0" customWidth="1"/>
    <col min="7" max="7" width="7.7109375" style="0" customWidth="1"/>
    <col min="8" max="8" width="8.7109375" style="0" customWidth="1"/>
    <col min="9" max="9" width="8.57421875" style="0" bestFit="1" customWidth="1"/>
    <col min="10" max="10" width="7.140625" style="0" customWidth="1"/>
    <col min="11" max="11" width="7.421875" style="0" customWidth="1"/>
    <col min="12" max="12" width="7.140625" style="0" customWidth="1"/>
    <col min="13" max="13" width="8.140625" style="48" bestFit="1" customWidth="1"/>
    <col min="14" max="16" width="7.140625" style="0" customWidth="1"/>
    <col min="17" max="17" width="7.7109375" style="0" customWidth="1"/>
  </cols>
  <sheetData>
    <row r="1" spans="1:19" ht="24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6:18" ht="12.75">
      <c r="F2" s="1"/>
      <c r="H2" s="1"/>
      <c r="I2" s="1"/>
      <c r="J2" s="1"/>
      <c r="K2" s="1"/>
      <c r="L2" s="1"/>
      <c r="M2" s="90"/>
      <c r="N2" s="1"/>
      <c r="O2" s="1"/>
      <c r="P2" s="1"/>
      <c r="Q2" s="1"/>
      <c r="R2" s="1"/>
    </row>
    <row r="3" spans="1:19" ht="18.75" customHeight="1">
      <c r="A3" s="108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ht="12.75">
      <c r="I4" s="93" t="s">
        <v>66</v>
      </c>
    </row>
    <row r="5" spans="3:5" ht="12.75">
      <c r="C5" s="43" t="s">
        <v>65</v>
      </c>
      <c r="E5" s="31"/>
    </row>
    <row r="7" spans="1:19" ht="12.75">
      <c r="A7" s="20" t="s">
        <v>20</v>
      </c>
      <c r="B7" s="20"/>
      <c r="C7" s="109" t="s">
        <v>67</v>
      </c>
      <c r="D7" s="21" t="s">
        <v>27</v>
      </c>
      <c r="E7" s="20" t="s">
        <v>23</v>
      </c>
      <c r="F7" s="20" t="s">
        <v>15</v>
      </c>
      <c r="G7" s="20" t="s">
        <v>0</v>
      </c>
      <c r="H7" s="20" t="s">
        <v>22</v>
      </c>
      <c r="I7" s="14" t="s">
        <v>1</v>
      </c>
      <c r="J7" s="14" t="s">
        <v>2</v>
      </c>
      <c r="K7" s="15" t="s">
        <v>3</v>
      </c>
      <c r="L7" s="16"/>
      <c r="M7" s="92"/>
      <c r="N7" s="20"/>
      <c r="O7" s="20" t="s">
        <v>4</v>
      </c>
      <c r="P7" s="20"/>
      <c r="Q7" s="20" t="s">
        <v>5</v>
      </c>
      <c r="R7" s="20" t="s">
        <v>1</v>
      </c>
      <c r="S7" s="20" t="s">
        <v>14</v>
      </c>
    </row>
    <row r="8" spans="1:19" ht="12.75">
      <c r="A8" s="20" t="s">
        <v>21</v>
      </c>
      <c r="B8" s="20"/>
      <c r="C8" s="110"/>
      <c r="D8" s="20"/>
      <c r="E8" s="20" t="s">
        <v>24</v>
      </c>
      <c r="F8" s="20"/>
      <c r="G8" s="20" t="s">
        <v>6</v>
      </c>
      <c r="H8" s="20"/>
      <c r="I8" s="20" t="s">
        <v>7</v>
      </c>
      <c r="J8" s="88">
        <v>1</v>
      </c>
      <c r="K8" s="88">
        <v>2</v>
      </c>
      <c r="L8" s="88">
        <v>3</v>
      </c>
      <c r="M8" s="78"/>
      <c r="N8" s="21">
        <v>1</v>
      </c>
      <c r="O8" s="21">
        <v>2</v>
      </c>
      <c r="P8" s="21">
        <v>3</v>
      </c>
      <c r="Q8" s="3"/>
      <c r="R8" s="20" t="s">
        <v>8</v>
      </c>
      <c r="S8" s="20"/>
    </row>
    <row r="9" spans="1:19" ht="12.75">
      <c r="A9" s="20"/>
      <c r="B9" s="20"/>
      <c r="C9" s="65" t="s">
        <v>39</v>
      </c>
      <c r="D9" s="61" t="s">
        <v>37</v>
      </c>
      <c r="E9" s="20" t="s">
        <v>109</v>
      </c>
      <c r="F9" s="42" t="s">
        <v>17</v>
      </c>
      <c r="G9" s="9">
        <v>46.9</v>
      </c>
      <c r="H9" s="20">
        <v>50</v>
      </c>
      <c r="I9" s="27">
        <f aca="true" t="shared" si="0" ref="I9:I36">10^(0.75194503*LOG(G9/175.508)^2)</f>
        <v>1.7660064684387173</v>
      </c>
      <c r="J9" s="21">
        <v>35</v>
      </c>
      <c r="K9" s="21">
        <v>38</v>
      </c>
      <c r="L9" s="42">
        <v>40</v>
      </c>
      <c r="M9" s="77" t="s">
        <v>60</v>
      </c>
      <c r="N9" s="21">
        <v>45</v>
      </c>
      <c r="O9" s="21">
        <v>48</v>
      </c>
      <c r="P9" s="42">
        <v>50</v>
      </c>
      <c r="Q9" s="3">
        <f aca="true" t="shared" si="1" ref="Q9:Q36">SUM(MAX(J9:L9),MAX(N9:P9))</f>
        <v>90</v>
      </c>
      <c r="R9" s="3">
        <f aca="true" t="shared" si="2" ref="R9:R36">I9*Q9</f>
        <v>158.94058215948456</v>
      </c>
      <c r="S9" s="20"/>
    </row>
    <row r="10" spans="1:19" ht="12.75">
      <c r="A10" s="20"/>
      <c r="B10" s="20"/>
      <c r="C10" s="20" t="s">
        <v>50</v>
      </c>
      <c r="D10" s="20" t="s">
        <v>37</v>
      </c>
      <c r="E10" s="20" t="s">
        <v>110</v>
      </c>
      <c r="F10" s="42" t="s">
        <v>17</v>
      </c>
      <c r="G10" s="9">
        <v>27.8</v>
      </c>
      <c r="H10" s="20">
        <v>50</v>
      </c>
      <c r="I10" s="27">
        <f t="shared" si="0"/>
        <v>3.030736624749379</v>
      </c>
      <c r="J10" s="21">
        <v>20</v>
      </c>
      <c r="K10" s="21">
        <v>22</v>
      </c>
      <c r="L10" s="42">
        <v>23</v>
      </c>
      <c r="M10" s="77" t="s">
        <v>60</v>
      </c>
      <c r="N10" s="42" t="s">
        <v>141</v>
      </c>
      <c r="O10" s="21">
        <v>26</v>
      </c>
      <c r="P10" s="21">
        <v>30</v>
      </c>
      <c r="Q10" s="3">
        <f t="shared" si="1"/>
        <v>53</v>
      </c>
      <c r="R10" s="3">
        <f t="shared" si="2"/>
        <v>160.6290411117171</v>
      </c>
      <c r="S10" s="20"/>
    </row>
    <row r="11" spans="1:19" ht="12.75">
      <c r="A11" s="20"/>
      <c r="B11" s="20"/>
      <c r="C11" s="65" t="s">
        <v>51</v>
      </c>
      <c r="D11" s="61" t="s">
        <v>37</v>
      </c>
      <c r="E11" s="20" t="s">
        <v>111</v>
      </c>
      <c r="F11" s="42" t="s">
        <v>17</v>
      </c>
      <c r="G11" s="9">
        <v>47.2</v>
      </c>
      <c r="H11" s="20">
        <v>50</v>
      </c>
      <c r="I11" s="27">
        <f t="shared" si="0"/>
        <v>1.7563508585751588</v>
      </c>
      <c r="J11" s="21">
        <v>31</v>
      </c>
      <c r="K11" s="42">
        <v>33</v>
      </c>
      <c r="L11" s="21">
        <v>34</v>
      </c>
      <c r="M11" s="78" t="s">
        <v>60</v>
      </c>
      <c r="N11" s="21">
        <v>40</v>
      </c>
      <c r="O11" s="42" t="s">
        <v>143</v>
      </c>
      <c r="P11" s="21">
        <v>43</v>
      </c>
      <c r="Q11" s="3">
        <f t="shared" si="1"/>
        <v>77</v>
      </c>
      <c r="R11" s="3">
        <f t="shared" si="2"/>
        <v>135.23901611028722</v>
      </c>
      <c r="S11" s="20"/>
    </row>
    <row r="12" spans="1:19" s="48" customFormat="1" ht="12.75">
      <c r="A12" s="51"/>
      <c r="B12" s="51"/>
      <c r="C12" s="66"/>
      <c r="D12" s="51"/>
      <c r="E12" s="51"/>
      <c r="F12" s="55"/>
      <c r="G12" s="62"/>
      <c r="H12" s="51"/>
      <c r="I12" s="53"/>
      <c r="J12" s="52"/>
      <c r="K12" s="52"/>
      <c r="L12" s="52"/>
      <c r="M12" s="78"/>
      <c r="N12" s="52"/>
      <c r="O12" s="52"/>
      <c r="P12" s="52"/>
      <c r="Q12" s="54"/>
      <c r="R12" s="54"/>
      <c r="S12" s="51"/>
    </row>
    <row r="13" spans="1:19" ht="14.25">
      <c r="A13" s="20"/>
      <c r="B13" s="20"/>
      <c r="C13" s="76" t="s">
        <v>53</v>
      </c>
      <c r="D13" s="61" t="s">
        <v>101</v>
      </c>
      <c r="E13" s="20" t="s">
        <v>97</v>
      </c>
      <c r="F13" s="42" t="s">
        <v>17</v>
      </c>
      <c r="G13" s="9">
        <v>54.5</v>
      </c>
      <c r="H13" s="20">
        <v>56</v>
      </c>
      <c r="I13" s="27">
        <f t="shared" si="0"/>
        <v>1.5630535930105738</v>
      </c>
      <c r="J13" s="42" t="s">
        <v>134</v>
      </c>
      <c r="K13" s="42">
        <v>25</v>
      </c>
      <c r="L13" s="21">
        <v>30</v>
      </c>
      <c r="M13" s="78" t="s">
        <v>60</v>
      </c>
      <c r="N13" s="21">
        <v>40</v>
      </c>
      <c r="O13" s="42">
        <v>42</v>
      </c>
      <c r="P13" s="42">
        <v>45</v>
      </c>
      <c r="Q13" s="3">
        <f t="shared" si="1"/>
        <v>75</v>
      </c>
      <c r="R13" s="3">
        <f t="shared" si="2"/>
        <v>117.22901947579304</v>
      </c>
      <c r="S13" s="20"/>
    </row>
    <row r="14" spans="1:19" ht="14.25">
      <c r="A14" s="20"/>
      <c r="B14" s="20"/>
      <c r="C14" s="76" t="s">
        <v>52</v>
      </c>
      <c r="D14" s="61" t="s">
        <v>101</v>
      </c>
      <c r="E14" s="20" t="s">
        <v>94</v>
      </c>
      <c r="F14" s="42" t="s">
        <v>17</v>
      </c>
      <c r="G14" s="9">
        <v>55.4</v>
      </c>
      <c r="H14" s="20">
        <v>56</v>
      </c>
      <c r="I14" s="27">
        <f t="shared" si="0"/>
        <v>1.5437558588523432</v>
      </c>
      <c r="J14" s="21">
        <v>30</v>
      </c>
      <c r="K14" s="21">
        <v>35</v>
      </c>
      <c r="L14" s="42" t="s">
        <v>135</v>
      </c>
      <c r="M14" s="77" t="s">
        <v>60</v>
      </c>
      <c r="N14" s="21">
        <v>41</v>
      </c>
      <c r="O14" s="21">
        <v>46</v>
      </c>
      <c r="P14" s="42">
        <v>0</v>
      </c>
      <c r="Q14" s="3">
        <f t="shared" si="1"/>
        <v>81</v>
      </c>
      <c r="R14" s="3">
        <f t="shared" si="2"/>
        <v>125.0442245670398</v>
      </c>
      <c r="S14" s="20"/>
    </row>
    <row r="15" spans="1:19" s="48" customFormat="1" ht="12.75">
      <c r="A15" s="51"/>
      <c r="B15" s="51"/>
      <c r="C15" s="66"/>
      <c r="D15" s="51"/>
      <c r="E15" s="51"/>
      <c r="F15" s="55"/>
      <c r="G15" s="62"/>
      <c r="H15" s="51"/>
      <c r="I15" s="53"/>
      <c r="J15" s="52"/>
      <c r="K15" s="52"/>
      <c r="L15" s="52"/>
      <c r="M15" s="78"/>
      <c r="N15" s="52"/>
      <c r="O15" s="52"/>
      <c r="P15" s="52"/>
      <c r="Q15" s="54"/>
      <c r="R15" s="54"/>
      <c r="S15" s="51"/>
    </row>
    <row r="16" spans="1:19" ht="14.25">
      <c r="A16" s="20"/>
      <c r="B16" s="20"/>
      <c r="C16" s="75" t="s">
        <v>41</v>
      </c>
      <c r="D16" s="61" t="s">
        <v>115</v>
      </c>
      <c r="E16" s="20" t="s">
        <v>119</v>
      </c>
      <c r="F16" s="42" t="s">
        <v>17</v>
      </c>
      <c r="G16" s="9">
        <v>61.4</v>
      </c>
      <c r="H16" s="20">
        <v>62</v>
      </c>
      <c r="I16" s="27">
        <f t="shared" si="0"/>
        <v>1.4336548483426053</v>
      </c>
      <c r="J16" s="42" t="s">
        <v>137</v>
      </c>
      <c r="K16" s="42" t="s">
        <v>138</v>
      </c>
      <c r="L16" s="42" t="s">
        <v>139</v>
      </c>
      <c r="M16" s="78" t="s">
        <v>60</v>
      </c>
      <c r="N16" s="21">
        <v>101</v>
      </c>
      <c r="O16" s="21">
        <v>106</v>
      </c>
      <c r="P16" s="42">
        <v>110</v>
      </c>
      <c r="Q16" s="3">
        <f t="shared" si="1"/>
        <v>110</v>
      </c>
      <c r="R16" s="3">
        <f t="shared" si="2"/>
        <v>157.70203331768658</v>
      </c>
      <c r="S16" s="20"/>
    </row>
    <row r="17" spans="1:19" ht="12.75">
      <c r="A17" s="20"/>
      <c r="B17" s="20"/>
      <c r="C17" s="65" t="s">
        <v>40</v>
      </c>
      <c r="D17" s="61" t="s">
        <v>102</v>
      </c>
      <c r="E17" s="20" t="s">
        <v>106</v>
      </c>
      <c r="F17" s="42" t="s">
        <v>17</v>
      </c>
      <c r="G17" s="9">
        <v>61.3</v>
      </c>
      <c r="H17" s="20">
        <v>62</v>
      </c>
      <c r="I17" s="27">
        <f t="shared" si="0"/>
        <v>1.4352599899825562</v>
      </c>
      <c r="J17" s="21">
        <v>40</v>
      </c>
      <c r="K17" s="42" t="s">
        <v>136</v>
      </c>
      <c r="L17" s="21">
        <v>45</v>
      </c>
      <c r="M17" s="77" t="s">
        <v>59</v>
      </c>
      <c r="N17" s="21">
        <v>50</v>
      </c>
      <c r="O17" s="21">
        <v>60</v>
      </c>
      <c r="P17" s="42">
        <v>65</v>
      </c>
      <c r="Q17" s="3">
        <f t="shared" si="1"/>
        <v>110</v>
      </c>
      <c r="R17" s="3">
        <f t="shared" si="2"/>
        <v>157.87859889808118</v>
      </c>
      <c r="S17" s="20"/>
    </row>
    <row r="18" spans="1:19" ht="12.75">
      <c r="A18" s="51"/>
      <c r="B18" s="51"/>
      <c r="C18" s="79"/>
      <c r="D18" s="80"/>
      <c r="E18" s="51"/>
      <c r="F18" s="55"/>
      <c r="G18" s="62"/>
      <c r="H18" s="51"/>
      <c r="I18" s="53"/>
      <c r="J18" s="52"/>
      <c r="K18" s="52"/>
      <c r="L18" s="55"/>
      <c r="M18" s="77"/>
      <c r="N18" s="52"/>
      <c r="O18" s="55"/>
      <c r="P18" s="55"/>
      <c r="Q18" s="54"/>
      <c r="R18" s="54"/>
      <c r="S18" s="51"/>
    </row>
    <row r="19" spans="1:19" ht="12.75">
      <c r="A19" s="20"/>
      <c r="B19" s="20"/>
      <c r="C19" s="65" t="s">
        <v>43</v>
      </c>
      <c r="D19" s="61" t="s">
        <v>103</v>
      </c>
      <c r="E19" s="20" t="s">
        <v>104</v>
      </c>
      <c r="F19" s="42" t="s">
        <v>17</v>
      </c>
      <c r="G19" s="9">
        <v>68.3</v>
      </c>
      <c r="H19" s="20">
        <v>69</v>
      </c>
      <c r="I19" s="27">
        <f t="shared" si="0"/>
        <v>1.337598105484837</v>
      </c>
      <c r="J19" s="21">
        <v>65</v>
      </c>
      <c r="K19" s="42">
        <v>70</v>
      </c>
      <c r="L19" s="42" t="s">
        <v>147</v>
      </c>
      <c r="M19" s="77" t="s">
        <v>60</v>
      </c>
      <c r="N19" s="21">
        <v>80</v>
      </c>
      <c r="O19" s="21">
        <v>89</v>
      </c>
      <c r="P19" s="21">
        <v>92</v>
      </c>
      <c r="Q19" s="3">
        <f t="shared" si="1"/>
        <v>162</v>
      </c>
      <c r="R19" s="3">
        <f t="shared" si="2"/>
        <v>216.6908930885436</v>
      </c>
      <c r="S19" s="20"/>
    </row>
    <row r="20" spans="1:19" ht="12.75">
      <c r="A20" s="20"/>
      <c r="B20" s="20"/>
      <c r="C20" s="65" t="s">
        <v>54</v>
      </c>
      <c r="D20" s="61" t="s">
        <v>88</v>
      </c>
      <c r="E20" s="20" t="s">
        <v>89</v>
      </c>
      <c r="F20" s="42" t="s">
        <v>17</v>
      </c>
      <c r="G20" s="9">
        <v>67.5</v>
      </c>
      <c r="H20" s="20">
        <v>69</v>
      </c>
      <c r="I20" s="27">
        <f t="shared" si="0"/>
        <v>1.3474090318631888</v>
      </c>
      <c r="J20" s="21">
        <v>35</v>
      </c>
      <c r="K20" s="21">
        <v>42</v>
      </c>
      <c r="L20" s="42">
        <v>47</v>
      </c>
      <c r="M20" s="77" t="s">
        <v>60</v>
      </c>
      <c r="N20" s="21">
        <v>55</v>
      </c>
      <c r="O20" s="42">
        <v>60</v>
      </c>
      <c r="P20" s="42" t="s">
        <v>150</v>
      </c>
      <c r="Q20" s="3">
        <f t="shared" si="1"/>
        <v>107</v>
      </c>
      <c r="R20" s="3">
        <f t="shared" si="2"/>
        <v>144.1727664093612</v>
      </c>
      <c r="S20" s="20"/>
    </row>
    <row r="21" spans="1:19" ht="12.75">
      <c r="A21" s="51"/>
      <c r="B21" s="51"/>
      <c r="C21" s="66"/>
      <c r="D21" s="51"/>
      <c r="E21" s="51"/>
      <c r="F21" s="55"/>
      <c r="G21" s="62"/>
      <c r="H21" s="51"/>
      <c r="I21" s="53"/>
      <c r="J21" s="52"/>
      <c r="K21" s="52"/>
      <c r="L21" s="52"/>
      <c r="M21" s="78"/>
      <c r="N21" s="52"/>
      <c r="O21" s="52"/>
      <c r="P21" s="52"/>
      <c r="Q21" s="114"/>
      <c r="R21" s="54"/>
      <c r="S21" s="51"/>
    </row>
    <row r="22" spans="1:19" ht="12.75">
      <c r="A22" s="20"/>
      <c r="B22" s="20"/>
      <c r="C22" s="65" t="s">
        <v>42</v>
      </c>
      <c r="D22" s="61" t="s">
        <v>113</v>
      </c>
      <c r="E22" s="20" t="s">
        <v>112</v>
      </c>
      <c r="F22" s="42" t="s">
        <v>17</v>
      </c>
      <c r="G22" s="9">
        <v>70.9</v>
      </c>
      <c r="H22" s="20">
        <v>77</v>
      </c>
      <c r="I22" s="27">
        <f>10^(0.75194503*LOG(G22/175.508)^2)</f>
        <v>1.3077419283073202</v>
      </c>
      <c r="J22" s="21">
        <v>80</v>
      </c>
      <c r="K22" s="42">
        <v>86</v>
      </c>
      <c r="L22" s="42" t="s">
        <v>139</v>
      </c>
      <c r="M22" s="77" t="s">
        <v>59</v>
      </c>
      <c r="N22" s="21">
        <v>100</v>
      </c>
      <c r="O22" s="42" t="s">
        <v>144</v>
      </c>
      <c r="P22" s="42" t="s">
        <v>145</v>
      </c>
      <c r="Q22" s="3">
        <f>SUM(MAX(J22:L22),MAX(N22:P22))</f>
        <v>186</v>
      </c>
      <c r="R22" s="3">
        <f>I22*Q22</f>
        <v>243.23999866516155</v>
      </c>
      <c r="S22" s="20"/>
    </row>
    <row r="23" spans="1:19" s="48" customFormat="1" ht="12.75">
      <c r="A23" s="50"/>
      <c r="B23" s="50"/>
      <c r="C23" s="89" t="s">
        <v>55</v>
      </c>
      <c r="D23" s="82" t="s">
        <v>93</v>
      </c>
      <c r="E23" s="50" t="s">
        <v>92</v>
      </c>
      <c r="F23" s="57" t="s">
        <v>17</v>
      </c>
      <c r="G23" s="59">
        <v>75.8</v>
      </c>
      <c r="H23" s="50">
        <v>77</v>
      </c>
      <c r="I23" s="46">
        <f t="shared" si="0"/>
        <v>1.2588489568311918</v>
      </c>
      <c r="J23" s="57">
        <v>83</v>
      </c>
      <c r="K23" s="57" t="s">
        <v>149</v>
      </c>
      <c r="L23" s="57">
        <v>87</v>
      </c>
      <c r="M23" s="77" t="s">
        <v>59</v>
      </c>
      <c r="N23" s="47">
        <v>102</v>
      </c>
      <c r="O23" s="57">
        <v>110</v>
      </c>
      <c r="P23" s="57" t="s">
        <v>155</v>
      </c>
      <c r="Q23" s="3">
        <f t="shared" si="1"/>
        <v>197</v>
      </c>
      <c r="R23" s="49">
        <f t="shared" si="2"/>
        <v>247.9932444957448</v>
      </c>
      <c r="S23" s="50"/>
    </row>
    <row r="24" spans="1:19" s="48" customFormat="1" ht="12.75">
      <c r="A24" s="50"/>
      <c r="B24" s="50"/>
      <c r="C24" s="81" t="s">
        <v>56</v>
      </c>
      <c r="D24" s="82" t="s">
        <v>29</v>
      </c>
      <c r="E24" s="50" t="s">
        <v>114</v>
      </c>
      <c r="F24" s="57" t="s">
        <v>17</v>
      </c>
      <c r="G24" s="59">
        <v>72.1</v>
      </c>
      <c r="H24" s="50">
        <v>77</v>
      </c>
      <c r="I24" s="46">
        <f t="shared" si="0"/>
        <v>1.2949316324526012</v>
      </c>
      <c r="J24" s="57">
        <v>25</v>
      </c>
      <c r="K24" s="57">
        <v>28</v>
      </c>
      <c r="L24" s="57">
        <v>30</v>
      </c>
      <c r="M24" s="77" t="s">
        <v>60</v>
      </c>
      <c r="N24" s="47">
        <v>35</v>
      </c>
      <c r="O24" s="57">
        <v>38</v>
      </c>
      <c r="P24" s="57" t="s">
        <v>142</v>
      </c>
      <c r="Q24" s="3">
        <f t="shared" si="1"/>
        <v>68</v>
      </c>
      <c r="R24" s="49">
        <f t="shared" si="2"/>
        <v>88.05535100677689</v>
      </c>
      <c r="S24" s="50"/>
    </row>
    <row r="25" spans="1:19" s="48" customFormat="1" ht="12.75">
      <c r="A25" s="50"/>
      <c r="B25" s="50"/>
      <c r="C25" s="81" t="s">
        <v>57</v>
      </c>
      <c r="D25" s="82"/>
      <c r="E25" s="50"/>
      <c r="F25" s="57" t="s">
        <v>17</v>
      </c>
      <c r="G25" s="59"/>
      <c r="H25" s="50">
        <v>77</v>
      </c>
      <c r="I25" s="46" t="e">
        <f t="shared" si="0"/>
        <v>#NUM!</v>
      </c>
      <c r="J25" s="47"/>
      <c r="K25" s="57"/>
      <c r="L25" s="47"/>
      <c r="M25" s="77" t="s">
        <v>59</v>
      </c>
      <c r="N25" s="47"/>
      <c r="O25" s="47"/>
      <c r="P25" s="57"/>
      <c r="Q25" s="3">
        <f t="shared" si="1"/>
        <v>0</v>
      </c>
      <c r="R25" s="49" t="e">
        <f t="shared" si="2"/>
        <v>#NUM!</v>
      </c>
      <c r="S25" s="50"/>
    </row>
    <row r="26" spans="1:19" s="48" customFormat="1" ht="12.75">
      <c r="A26" s="50"/>
      <c r="B26" s="50"/>
      <c r="C26" s="81" t="s">
        <v>44</v>
      </c>
      <c r="D26" s="82" t="s">
        <v>101</v>
      </c>
      <c r="E26" s="50" t="s">
        <v>96</v>
      </c>
      <c r="F26" s="57" t="s">
        <v>17</v>
      </c>
      <c r="G26" s="59">
        <v>75.5</v>
      </c>
      <c r="H26" s="50">
        <v>77</v>
      </c>
      <c r="I26" s="46">
        <f t="shared" si="0"/>
        <v>1.261595902896618</v>
      </c>
      <c r="J26" s="57">
        <v>70</v>
      </c>
      <c r="K26" s="57">
        <v>75</v>
      </c>
      <c r="L26" s="57">
        <v>79</v>
      </c>
      <c r="M26" s="77" t="s">
        <v>61</v>
      </c>
      <c r="N26" s="47">
        <v>90</v>
      </c>
      <c r="O26" s="47">
        <v>95</v>
      </c>
      <c r="P26" s="57" t="s">
        <v>153</v>
      </c>
      <c r="Q26" s="3">
        <f t="shared" si="1"/>
        <v>174</v>
      </c>
      <c r="R26" s="49">
        <f t="shared" si="2"/>
        <v>219.51768710401151</v>
      </c>
      <c r="S26" s="50"/>
    </row>
    <row r="27" spans="1:19" s="48" customFormat="1" ht="12.75">
      <c r="A27" s="50"/>
      <c r="B27" s="50"/>
      <c r="C27" s="81" t="s">
        <v>58</v>
      </c>
      <c r="D27" s="82"/>
      <c r="E27" s="50"/>
      <c r="F27" s="57" t="s">
        <v>17</v>
      </c>
      <c r="G27" s="59"/>
      <c r="H27" s="50">
        <v>77</v>
      </c>
      <c r="I27" s="46" t="e">
        <f t="shared" si="0"/>
        <v>#NUM!</v>
      </c>
      <c r="J27" s="57"/>
      <c r="K27" s="57"/>
      <c r="L27" s="57"/>
      <c r="M27" s="77" t="s">
        <v>61</v>
      </c>
      <c r="N27" s="57"/>
      <c r="O27" s="47"/>
      <c r="P27" s="57"/>
      <c r="Q27" s="3">
        <f t="shared" si="1"/>
        <v>0</v>
      </c>
      <c r="R27" s="49" t="e">
        <f t="shared" si="2"/>
        <v>#NUM!</v>
      </c>
      <c r="S27" s="50"/>
    </row>
    <row r="28" spans="1:19" s="48" customFormat="1" ht="12.75">
      <c r="A28" s="50"/>
      <c r="B28" s="50"/>
      <c r="C28" s="81" t="s">
        <v>99</v>
      </c>
      <c r="D28" s="82" t="s">
        <v>95</v>
      </c>
      <c r="E28" s="50" t="s">
        <v>100</v>
      </c>
      <c r="F28" s="57" t="s">
        <v>17</v>
      </c>
      <c r="G28" s="59">
        <v>76</v>
      </c>
      <c r="H28" s="50">
        <v>77</v>
      </c>
      <c r="I28" s="46">
        <f t="shared" si="0"/>
        <v>1.2570341409761863</v>
      </c>
      <c r="J28" s="47">
        <v>65</v>
      </c>
      <c r="K28" s="47">
        <v>70</v>
      </c>
      <c r="L28" s="57">
        <v>79</v>
      </c>
      <c r="M28" s="77" t="s">
        <v>60</v>
      </c>
      <c r="N28" s="47">
        <v>90</v>
      </c>
      <c r="O28" s="57">
        <v>95</v>
      </c>
      <c r="P28" s="57" t="s">
        <v>154</v>
      </c>
      <c r="Q28" s="3">
        <f t="shared" si="1"/>
        <v>174</v>
      </c>
      <c r="R28" s="49">
        <f t="shared" si="2"/>
        <v>218.7239405298564</v>
      </c>
      <c r="S28" s="50"/>
    </row>
    <row r="29" spans="1:19" s="48" customFormat="1" ht="12.75">
      <c r="A29" s="51"/>
      <c r="B29" s="51"/>
      <c r="C29" s="79"/>
      <c r="D29" s="80"/>
      <c r="E29" s="51"/>
      <c r="F29" s="55"/>
      <c r="G29" s="62"/>
      <c r="H29" s="51"/>
      <c r="I29" s="53"/>
      <c r="J29" s="52"/>
      <c r="K29" s="52"/>
      <c r="L29" s="52"/>
      <c r="M29" s="78"/>
      <c r="N29" s="52"/>
      <c r="O29" s="52"/>
      <c r="P29" s="55"/>
      <c r="Q29" s="54"/>
      <c r="R29" s="54"/>
      <c r="S29" s="51"/>
    </row>
    <row r="30" spans="1:19" ht="12.75">
      <c r="A30" s="20"/>
      <c r="B30" s="20"/>
      <c r="C30" s="65" t="s">
        <v>45</v>
      </c>
      <c r="D30" s="61" t="s">
        <v>93</v>
      </c>
      <c r="E30" s="113" t="s">
        <v>91</v>
      </c>
      <c r="F30" s="42" t="s">
        <v>17</v>
      </c>
      <c r="G30" s="9">
        <v>81.8</v>
      </c>
      <c r="H30" s="63">
        <v>85</v>
      </c>
      <c r="I30" s="27">
        <f t="shared" si="0"/>
        <v>1.2096359229914107</v>
      </c>
      <c r="J30" s="21">
        <v>85</v>
      </c>
      <c r="K30" s="42">
        <v>90</v>
      </c>
      <c r="L30" s="42">
        <v>92</v>
      </c>
      <c r="M30" s="77" t="s">
        <v>59</v>
      </c>
      <c r="N30" s="21">
        <v>93</v>
      </c>
      <c r="O30" s="21">
        <v>97</v>
      </c>
      <c r="P30" s="42">
        <v>101</v>
      </c>
      <c r="Q30" s="3">
        <f t="shared" si="1"/>
        <v>193</v>
      </c>
      <c r="R30" s="3">
        <f t="shared" si="2"/>
        <v>233.45973313734225</v>
      </c>
      <c r="S30" s="20"/>
    </row>
    <row r="31" spans="1:19" ht="12.75">
      <c r="A31" s="20"/>
      <c r="B31" s="20"/>
      <c r="C31" s="65" t="s">
        <v>62</v>
      </c>
      <c r="D31" s="61"/>
      <c r="E31" s="20"/>
      <c r="F31" s="42" t="s">
        <v>17</v>
      </c>
      <c r="G31" s="9"/>
      <c r="H31" s="63">
        <v>85</v>
      </c>
      <c r="I31" s="27" t="e">
        <f t="shared" si="0"/>
        <v>#NUM!</v>
      </c>
      <c r="J31" s="21"/>
      <c r="K31" s="21"/>
      <c r="L31" s="42"/>
      <c r="M31" s="78" t="s">
        <v>59</v>
      </c>
      <c r="N31" s="21"/>
      <c r="O31" s="21"/>
      <c r="P31" s="42"/>
      <c r="Q31" s="3">
        <f t="shared" si="1"/>
        <v>0</v>
      </c>
      <c r="R31" s="3" t="e">
        <f t="shared" si="2"/>
        <v>#NUM!</v>
      </c>
      <c r="S31" s="20"/>
    </row>
    <row r="32" spans="1:19" ht="12.75">
      <c r="A32" s="20"/>
      <c r="B32" s="20"/>
      <c r="C32" s="65" t="s">
        <v>46</v>
      </c>
      <c r="D32" s="61" t="s">
        <v>102</v>
      </c>
      <c r="E32" s="20" t="s">
        <v>105</v>
      </c>
      <c r="F32" s="42" t="s">
        <v>17</v>
      </c>
      <c r="G32" s="9">
        <v>80.2</v>
      </c>
      <c r="H32" s="63">
        <v>85</v>
      </c>
      <c r="I32" s="27">
        <f t="shared" si="0"/>
        <v>1.2217645473926413</v>
      </c>
      <c r="J32" s="21">
        <v>73</v>
      </c>
      <c r="K32" s="42" t="s">
        <v>148</v>
      </c>
      <c r="L32" s="42">
        <v>79</v>
      </c>
      <c r="M32" s="78" t="s">
        <v>59</v>
      </c>
      <c r="N32" s="21">
        <v>95</v>
      </c>
      <c r="O32" s="21">
        <v>100</v>
      </c>
      <c r="P32" s="42">
        <v>102</v>
      </c>
      <c r="Q32" s="3">
        <f t="shared" si="1"/>
        <v>181</v>
      </c>
      <c r="R32" s="3">
        <f t="shared" si="2"/>
        <v>221.13938307806808</v>
      </c>
      <c r="S32" s="20"/>
    </row>
    <row r="33" spans="1:19" ht="12.75">
      <c r="A33" s="20"/>
      <c r="B33" s="20"/>
      <c r="C33" s="65" t="s">
        <v>63</v>
      </c>
      <c r="D33" s="61" t="s">
        <v>29</v>
      </c>
      <c r="E33" s="20" t="s">
        <v>108</v>
      </c>
      <c r="F33" s="42" t="s">
        <v>17</v>
      </c>
      <c r="G33" s="9">
        <v>77.1</v>
      </c>
      <c r="H33" s="63">
        <v>85</v>
      </c>
      <c r="I33" s="27">
        <f t="shared" si="0"/>
        <v>1.2472827122759724</v>
      </c>
      <c r="J33" s="21">
        <v>78</v>
      </c>
      <c r="K33" s="21">
        <v>81</v>
      </c>
      <c r="L33" s="42" t="s">
        <v>137</v>
      </c>
      <c r="M33" s="78" t="s">
        <v>59</v>
      </c>
      <c r="N33" s="21">
        <v>90</v>
      </c>
      <c r="O33" s="42">
        <v>95</v>
      </c>
      <c r="P33" s="42" t="s">
        <v>152</v>
      </c>
      <c r="Q33" s="3">
        <f t="shared" si="1"/>
        <v>176</v>
      </c>
      <c r="R33" s="3">
        <f t="shared" si="2"/>
        <v>219.52175736057114</v>
      </c>
      <c r="S33" s="20"/>
    </row>
    <row r="34" spans="1:19" ht="12.75">
      <c r="A34" s="51"/>
      <c r="B34" s="51"/>
      <c r="C34" s="79"/>
      <c r="D34" s="80"/>
      <c r="E34" s="51"/>
      <c r="F34" s="55"/>
      <c r="G34" s="62"/>
      <c r="H34" s="83"/>
      <c r="I34" s="53"/>
      <c r="J34" s="52"/>
      <c r="K34" s="52"/>
      <c r="L34" s="52"/>
      <c r="M34" s="78"/>
      <c r="N34" s="52"/>
      <c r="O34" s="52"/>
      <c r="P34" s="55"/>
      <c r="Q34" s="54"/>
      <c r="R34" s="54"/>
      <c r="S34" s="51"/>
    </row>
    <row r="35" spans="1:19" ht="12.75">
      <c r="A35" s="20"/>
      <c r="B35" s="20"/>
      <c r="C35" s="65" t="s">
        <v>47</v>
      </c>
      <c r="D35" s="61" t="s">
        <v>90</v>
      </c>
      <c r="E35" s="20" t="s">
        <v>107</v>
      </c>
      <c r="F35" s="42" t="s">
        <v>17</v>
      </c>
      <c r="G35" s="9">
        <v>88.3</v>
      </c>
      <c r="H35" s="63">
        <v>94</v>
      </c>
      <c r="I35" s="27">
        <f t="shared" si="0"/>
        <v>1.1666121325697218</v>
      </c>
      <c r="J35" s="21">
        <v>95</v>
      </c>
      <c r="K35" s="21">
        <v>105</v>
      </c>
      <c r="L35" s="42" t="s">
        <v>140</v>
      </c>
      <c r="M35" s="78" t="s">
        <v>59</v>
      </c>
      <c r="N35" s="21">
        <v>115</v>
      </c>
      <c r="O35" s="42" t="s">
        <v>146</v>
      </c>
      <c r="P35" s="42" t="s">
        <v>146</v>
      </c>
      <c r="Q35" s="3">
        <f t="shared" si="1"/>
        <v>220</v>
      </c>
      <c r="R35" s="3">
        <f t="shared" si="2"/>
        <v>256.6546691653388</v>
      </c>
      <c r="S35" s="20"/>
    </row>
    <row r="36" spans="1:19" ht="12.75">
      <c r="A36" s="20"/>
      <c r="B36" s="20"/>
      <c r="C36" s="65" t="s">
        <v>64</v>
      </c>
      <c r="D36" s="61" t="s">
        <v>101</v>
      </c>
      <c r="E36" s="20" t="s">
        <v>98</v>
      </c>
      <c r="F36" s="42" t="s">
        <v>17</v>
      </c>
      <c r="G36" s="9">
        <v>92.4</v>
      </c>
      <c r="H36" s="63">
        <v>94</v>
      </c>
      <c r="I36" s="27">
        <f t="shared" si="0"/>
        <v>1.143865316228685</v>
      </c>
      <c r="J36" s="21">
        <v>50</v>
      </c>
      <c r="K36" s="21">
        <v>60</v>
      </c>
      <c r="L36" s="42">
        <v>66</v>
      </c>
      <c r="M36" s="78" t="s">
        <v>59</v>
      </c>
      <c r="N36" s="21">
        <v>75</v>
      </c>
      <c r="O36" s="21">
        <v>80</v>
      </c>
      <c r="P36" s="42" t="s">
        <v>151</v>
      </c>
      <c r="Q36" s="3">
        <f t="shared" si="1"/>
        <v>146</v>
      </c>
      <c r="R36" s="3">
        <f t="shared" si="2"/>
        <v>167.004336169388</v>
      </c>
      <c r="S36" s="20"/>
    </row>
    <row r="37" spans="1:19" s="23" customFormat="1" ht="12.75">
      <c r="A37" s="52"/>
      <c r="B37" s="52"/>
      <c r="C37" s="84"/>
      <c r="D37" s="84"/>
      <c r="E37" s="85"/>
      <c r="F37" s="86"/>
      <c r="G37" s="62"/>
      <c r="H37" s="87"/>
      <c r="I37" s="53"/>
      <c r="J37" s="55"/>
      <c r="K37" s="52"/>
      <c r="L37" s="55"/>
      <c r="M37" s="78"/>
      <c r="N37" s="52"/>
      <c r="O37" s="55"/>
      <c r="P37" s="55"/>
      <c r="Q37" s="54"/>
      <c r="R37" s="54"/>
      <c r="S37" s="51"/>
    </row>
    <row r="38" spans="1:19" s="23" customFormat="1" ht="12.75">
      <c r="A38" s="21"/>
      <c r="B38" s="21"/>
      <c r="C38" s="25"/>
      <c r="D38" s="25"/>
      <c r="E38" s="8"/>
      <c r="F38" s="7"/>
      <c r="G38" s="9"/>
      <c r="H38" s="64"/>
      <c r="I38" s="27"/>
      <c r="J38" s="21"/>
      <c r="K38" s="21"/>
      <c r="L38" s="42"/>
      <c r="M38" s="78"/>
      <c r="N38" s="21"/>
      <c r="O38" s="42"/>
      <c r="P38" s="39"/>
      <c r="Q38" s="3"/>
      <c r="R38" s="3">
        <f>I38*Q38</f>
        <v>0</v>
      </c>
      <c r="S38" s="20"/>
    </row>
    <row r="39" spans="1:18" s="23" customFormat="1" ht="15.75" customHeight="1">
      <c r="A39" s="28"/>
      <c r="B39" s="28"/>
      <c r="C39" s="69"/>
      <c r="D39" s="6"/>
      <c r="E39" s="70"/>
      <c r="F39" s="71"/>
      <c r="G39" s="72"/>
      <c r="H39" s="5"/>
      <c r="I39" s="73"/>
      <c r="J39" s="28"/>
      <c r="K39" s="28"/>
      <c r="L39" s="28"/>
      <c r="M39" s="91"/>
      <c r="N39" s="28"/>
      <c r="O39" s="28"/>
      <c r="P39" s="28"/>
      <c r="Q39" s="29"/>
      <c r="R39" s="29"/>
    </row>
    <row r="40" spans="1:18" s="23" customFormat="1" ht="15.75" customHeight="1">
      <c r="A40" s="28"/>
      <c r="B40" s="28"/>
      <c r="C40" s="68"/>
      <c r="D40" s="6"/>
      <c r="E40" s="70"/>
      <c r="F40" s="71"/>
      <c r="G40" s="72"/>
      <c r="H40" s="5"/>
      <c r="I40" s="73"/>
      <c r="J40" s="28"/>
      <c r="K40" s="28"/>
      <c r="L40" s="28"/>
      <c r="M40" s="91"/>
      <c r="N40" s="28"/>
      <c r="O40" s="28"/>
      <c r="P40" s="28"/>
      <c r="Q40" s="29"/>
      <c r="R40" s="29"/>
    </row>
    <row r="41" spans="1:18" s="23" customFormat="1" ht="15.75" customHeight="1">
      <c r="A41" s="28"/>
      <c r="B41" s="28"/>
      <c r="C41" s="69"/>
      <c r="D41" s="6"/>
      <c r="E41" s="70"/>
      <c r="F41" s="71"/>
      <c r="G41" s="72"/>
      <c r="H41" s="5"/>
      <c r="I41" s="73"/>
      <c r="J41" s="28"/>
      <c r="K41" s="28"/>
      <c r="L41" s="28"/>
      <c r="M41" s="91"/>
      <c r="N41" s="28"/>
      <c r="O41" s="28"/>
      <c r="P41" s="28"/>
      <c r="Q41" s="29"/>
      <c r="R41" s="29"/>
    </row>
    <row r="42" spans="1:18" s="23" customFormat="1" ht="15.75" customHeight="1">
      <c r="A42" s="28"/>
      <c r="B42" s="28"/>
      <c r="C42" s="69"/>
      <c r="D42" s="6"/>
      <c r="E42" s="70"/>
      <c r="F42" s="71"/>
      <c r="G42" s="72"/>
      <c r="H42" s="5"/>
      <c r="I42" s="73"/>
      <c r="J42" s="28"/>
      <c r="K42" s="28"/>
      <c r="L42" s="28"/>
      <c r="M42" s="91"/>
      <c r="N42" s="28"/>
      <c r="O42" s="28"/>
      <c r="P42" s="28"/>
      <c r="Q42" s="29"/>
      <c r="R42" s="29"/>
    </row>
    <row r="43" spans="1:18" s="23" customFormat="1" ht="15.75" customHeight="1">
      <c r="A43" s="28"/>
      <c r="B43" s="28"/>
      <c r="C43" s="69"/>
      <c r="D43" s="6"/>
      <c r="E43" s="70"/>
      <c r="F43" s="71"/>
      <c r="G43" s="72"/>
      <c r="H43" s="5"/>
      <c r="I43" s="73"/>
      <c r="J43" s="28"/>
      <c r="K43" s="28"/>
      <c r="L43" s="28"/>
      <c r="M43" s="91"/>
      <c r="N43" s="28"/>
      <c r="O43" s="28"/>
      <c r="P43" s="28"/>
      <c r="Q43" s="29"/>
      <c r="R43" s="29"/>
    </row>
    <row r="44" spans="1:19" ht="12.75">
      <c r="A44" s="32"/>
      <c r="B44" s="32"/>
      <c r="C44" s="33"/>
      <c r="D44" s="34"/>
      <c r="E44" s="35"/>
      <c r="F44" s="34"/>
      <c r="G44" s="36"/>
      <c r="H44" s="34"/>
      <c r="I44" s="37"/>
      <c r="J44" s="32"/>
      <c r="K44" s="32"/>
      <c r="L44" s="28"/>
      <c r="M44" s="91"/>
      <c r="N44" s="28"/>
      <c r="O44" s="28"/>
      <c r="P44" s="28"/>
      <c r="Q44" s="29"/>
      <c r="R44" s="29"/>
      <c r="S44" s="23"/>
    </row>
    <row r="45" spans="1:11" ht="12.75">
      <c r="A45" s="20"/>
      <c r="B45" s="10"/>
      <c r="C45" s="10" t="s">
        <v>9</v>
      </c>
      <c r="D45" s="16"/>
      <c r="E45" s="22" t="s">
        <v>16</v>
      </c>
      <c r="F45" s="10"/>
      <c r="G45" s="10"/>
      <c r="H45" s="16"/>
      <c r="I45" s="10" t="s">
        <v>19</v>
      </c>
      <c r="J45" s="10"/>
      <c r="K45" s="12"/>
    </row>
    <row r="46" spans="1:11" ht="15.75" customHeight="1">
      <c r="A46" s="20" t="s">
        <v>10</v>
      </c>
      <c r="B46" s="15"/>
      <c r="C46" s="67" t="s">
        <v>128</v>
      </c>
      <c r="D46" s="16"/>
      <c r="E46" s="15"/>
      <c r="F46" s="15"/>
      <c r="G46" s="15"/>
      <c r="H46" s="16"/>
      <c r="I46" s="15" t="s">
        <v>11</v>
      </c>
      <c r="J46" s="15"/>
      <c r="K46" s="16"/>
    </row>
    <row r="47" spans="1:11" ht="15.75" customHeight="1">
      <c r="A47" s="20" t="s">
        <v>12</v>
      </c>
      <c r="B47" s="15"/>
      <c r="C47" s="67" t="s">
        <v>129</v>
      </c>
      <c r="D47" s="16"/>
      <c r="E47" s="15"/>
      <c r="F47" s="15"/>
      <c r="G47" s="15"/>
      <c r="H47" s="16"/>
      <c r="I47" s="15"/>
      <c r="J47" s="15"/>
      <c r="K47" s="16"/>
    </row>
    <row r="48" spans="1:11" ht="15" customHeight="1">
      <c r="A48" s="18" t="s">
        <v>13</v>
      </c>
      <c r="B48" s="11"/>
      <c r="C48" s="67" t="s">
        <v>156</v>
      </c>
      <c r="D48" s="13"/>
      <c r="E48" s="11"/>
      <c r="F48" s="11"/>
      <c r="G48" s="11"/>
      <c r="H48" s="13"/>
      <c r="I48" s="11"/>
      <c r="J48" s="11"/>
      <c r="K48" s="13"/>
    </row>
    <row r="49" ht="15" customHeight="1"/>
    <row r="50" spans="1:11" ht="12.75">
      <c r="A50" s="20"/>
      <c r="B50" s="14"/>
      <c r="C50" s="14" t="s">
        <v>25</v>
      </c>
      <c r="D50" s="16"/>
      <c r="E50" s="15" t="s">
        <v>16</v>
      </c>
      <c r="F50" s="15"/>
      <c r="G50" s="15"/>
      <c r="H50" s="16"/>
      <c r="I50" s="15" t="s">
        <v>19</v>
      </c>
      <c r="J50" s="15"/>
      <c r="K50" s="16"/>
    </row>
    <row r="51" spans="1:11" ht="15.75" customHeight="1">
      <c r="A51" s="18" t="s">
        <v>10</v>
      </c>
      <c r="B51" s="11"/>
      <c r="C51" s="60" t="s">
        <v>131</v>
      </c>
      <c r="D51" s="13"/>
      <c r="E51" s="11"/>
      <c r="F51" s="11"/>
      <c r="G51" s="11"/>
      <c r="H51" s="13"/>
      <c r="I51" s="11"/>
      <c r="J51" s="11"/>
      <c r="K51" s="13"/>
    </row>
    <row r="52" ht="15" customHeight="1"/>
    <row r="53" spans="1:11" ht="12.75">
      <c r="A53" s="20"/>
      <c r="B53" s="15"/>
      <c r="C53" s="15" t="s">
        <v>26</v>
      </c>
      <c r="D53" s="16"/>
      <c r="E53" s="15" t="s">
        <v>16</v>
      </c>
      <c r="F53" s="15"/>
      <c r="G53" s="15"/>
      <c r="H53" s="16"/>
      <c r="I53" s="15" t="s">
        <v>19</v>
      </c>
      <c r="J53" s="15"/>
      <c r="K53" s="16"/>
    </row>
    <row r="54" spans="1:11" ht="15.75" customHeight="1">
      <c r="A54" s="20" t="s">
        <v>10</v>
      </c>
      <c r="B54" s="15"/>
      <c r="C54" s="67" t="s">
        <v>156</v>
      </c>
      <c r="D54" s="16"/>
      <c r="E54" s="15"/>
      <c r="F54" s="15"/>
      <c r="G54" s="15"/>
      <c r="H54" s="16"/>
      <c r="I54" s="15"/>
      <c r="J54" s="15"/>
      <c r="K54" s="16"/>
    </row>
    <row r="55" spans="1:1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7" ht="12.75">
      <c r="O57" s="23"/>
    </row>
  </sheetData>
  <sheetProtection/>
  <mergeCells count="3">
    <mergeCell ref="C7:C8"/>
    <mergeCell ref="A1:S1"/>
    <mergeCell ref="A3:S3"/>
  </mergeCells>
  <printOptions horizontalCentered="1"/>
  <pageMargins left="0" right="0" top="0" bottom="0" header="0" footer="0"/>
  <pageSetup fitToHeight="1" fitToWidth="1" horizontalDpi="300" verticalDpi="300" orientation="landscape" paperSize="9" scale="7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N83"/>
  <sheetViews>
    <sheetView zoomScalePageLayoutView="0" workbookViewId="0" topLeftCell="A28">
      <selection activeCell="E19" sqref="E19"/>
    </sheetView>
  </sheetViews>
  <sheetFormatPr defaultColWidth="9.140625" defaultRowHeight="12.75"/>
  <sheetData>
    <row r="4" ht="12.75">
      <c r="B4" t="s">
        <v>28</v>
      </c>
    </row>
    <row r="6" spans="1:14" ht="12.75">
      <c r="A6" s="20">
        <v>50</v>
      </c>
      <c r="B6" s="20">
        <v>51</v>
      </c>
      <c r="C6" s="20">
        <v>52</v>
      </c>
      <c r="D6" s="20">
        <v>53</v>
      </c>
      <c r="E6" s="20">
        <v>54</v>
      </c>
      <c r="F6" s="20">
        <v>55</v>
      </c>
      <c r="G6" s="20">
        <v>56</v>
      </c>
      <c r="H6" s="20">
        <v>57</v>
      </c>
      <c r="I6" s="20">
        <v>58</v>
      </c>
      <c r="J6" s="20">
        <v>59</v>
      </c>
      <c r="K6" s="20">
        <v>60</v>
      </c>
      <c r="L6" s="20">
        <v>61</v>
      </c>
      <c r="M6" s="20">
        <v>62</v>
      </c>
      <c r="N6" s="20">
        <v>63</v>
      </c>
    </row>
    <row r="7" spans="1:14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0">
        <v>64</v>
      </c>
      <c r="B14" s="20">
        <v>65</v>
      </c>
      <c r="C14" s="20">
        <v>66</v>
      </c>
      <c r="D14" s="20">
        <v>67</v>
      </c>
      <c r="E14" s="20">
        <v>68</v>
      </c>
      <c r="F14" s="20">
        <v>69</v>
      </c>
      <c r="G14" s="20">
        <v>70</v>
      </c>
      <c r="H14" s="20">
        <v>71</v>
      </c>
      <c r="I14" s="20">
        <v>72</v>
      </c>
      <c r="J14" s="20">
        <v>73</v>
      </c>
      <c r="K14" s="20">
        <v>74</v>
      </c>
      <c r="L14" s="20">
        <v>75</v>
      </c>
      <c r="M14" s="20">
        <v>76</v>
      </c>
      <c r="N14" s="20">
        <v>77</v>
      </c>
    </row>
    <row r="15" spans="1:1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>
        <v>78</v>
      </c>
      <c r="B22" s="20">
        <v>79</v>
      </c>
      <c r="C22" s="20">
        <v>80</v>
      </c>
      <c r="D22" s="20">
        <v>81</v>
      </c>
      <c r="E22" s="20">
        <v>82</v>
      </c>
      <c r="F22" s="20">
        <v>83</v>
      </c>
      <c r="G22" s="20">
        <v>84</v>
      </c>
      <c r="H22" s="20">
        <v>85</v>
      </c>
      <c r="I22" s="20">
        <v>86</v>
      </c>
      <c r="J22" s="20">
        <v>87</v>
      </c>
      <c r="K22" s="20">
        <v>88</v>
      </c>
      <c r="L22" s="20">
        <v>89</v>
      </c>
      <c r="M22" s="20">
        <v>90</v>
      </c>
      <c r="N22" s="20">
        <v>91</v>
      </c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>
        <v>92</v>
      </c>
      <c r="B30" s="20">
        <v>93</v>
      </c>
      <c r="C30" s="20">
        <v>94</v>
      </c>
      <c r="D30" s="20">
        <v>95</v>
      </c>
      <c r="E30" s="20">
        <v>96</v>
      </c>
      <c r="F30" s="20">
        <v>97</v>
      </c>
      <c r="G30" s="20">
        <v>98</v>
      </c>
      <c r="H30" s="20">
        <v>99</v>
      </c>
      <c r="I30" s="20">
        <v>100</v>
      </c>
      <c r="J30" s="20">
        <v>101</v>
      </c>
      <c r="K30" s="20">
        <v>102</v>
      </c>
      <c r="L30" s="20">
        <v>103</v>
      </c>
      <c r="M30" s="20">
        <v>104</v>
      </c>
      <c r="N30" s="20">
        <v>105</v>
      </c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>
        <v>106</v>
      </c>
      <c r="B37" s="20">
        <v>107</v>
      </c>
      <c r="C37" s="20">
        <v>108</v>
      </c>
      <c r="D37" s="20">
        <v>109</v>
      </c>
      <c r="E37" s="20">
        <v>110</v>
      </c>
      <c r="F37" s="20">
        <v>111</v>
      </c>
      <c r="G37" s="20">
        <v>112</v>
      </c>
      <c r="H37" s="20">
        <v>113</v>
      </c>
      <c r="I37" s="20">
        <v>114</v>
      </c>
      <c r="J37" s="20">
        <v>115</v>
      </c>
      <c r="K37" s="20">
        <v>116</v>
      </c>
      <c r="L37" s="20">
        <v>117</v>
      </c>
      <c r="M37" s="20">
        <v>118</v>
      </c>
      <c r="N37" s="20">
        <v>119</v>
      </c>
    </row>
    <row r="38" spans="1:1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>
        <v>120</v>
      </c>
      <c r="B45" s="20">
        <v>121</v>
      </c>
      <c r="C45" s="20">
        <v>122</v>
      </c>
      <c r="D45" s="20">
        <v>123</v>
      </c>
      <c r="E45" s="20">
        <v>124</v>
      </c>
      <c r="F45" s="20">
        <v>125</v>
      </c>
      <c r="G45" s="20">
        <v>126</v>
      </c>
      <c r="H45" s="20">
        <v>127</v>
      </c>
      <c r="I45" s="20">
        <v>128</v>
      </c>
      <c r="J45" s="20">
        <v>129</v>
      </c>
      <c r="K45" s="20">
        <v>130</v>
      </c>
      <c r="L45" s="20">
        <v>131</v>
      </c>
      <c r="M45" s="20">
        <v>132</v>
      </c>
      <c r="N45" s="20">
        <v>133</v>
      </c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0">
        <v>134</v>
      </c>
      <c r="B52" s="20">
        <v>135</v>
      </c>
      <c r="C52" s="20">
        <v>136</v>
      </c>
      <c r="D52" s="20">
        <v>137</v>
      </c>
      <c r="E52" s="20">
        <v>138</v>
      </c>
      <c r="F52" s="20">
        <v>139</v>
      </c>
      <c r="G52" s="20">
        <v>140</v>
      </c>
      <c r="H52" s="20">
        <v>141</v>
      </c>
      <c r="I52" s="20">
        <v>142</v>
      </c>
      <c r="J52" s="20">
        <v>143</v>
      </c>
      <c r="K52" s="20">
        <v>144</v>
      </c>
      <c r="L52" s="20">
        <v>145</v>
      </c>
      <c r="M52" s="20">
        <v>146</v>
      </c>
      <c r="N52" s="20">
        <v>147</v>
      </c>
    </row>
    <row r="53" spans="1:14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20">
        <v>148</v>
      </c>
      <c r="B57" s="20">
        <v>149</v>
      </c>
      <c r="C57" s="20">
        <v>150</v>
      </c>
      <c r="D57" s="20">
        <v>151</v>
      </c>
      <c r="E57" s="20">
        <v>152</v>
      </c>
      <c r="F57" s="20">
        <v>153</v>
      </c>
      <c r="G57" s="20">
        <v>154</v>
      </c>
      <c r="H57" s="20">
        <v>155</v>
      </c>
      <c r="I57" s="20">
        <v>156</v>
      </c>
      <c r="J57" s="20">
        <v>157</v>
      </c>
      <c r="K57" s="20">
        <v>158</v>
      </c>
      <c r="L57" s="20">
        <v>159</v>
      </c>
      <c r="M57" s="20">
        <v>160</v>
      </c>
      <c r="N57" s="20">
        <v>161</v>
      </c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>
      <c r="A62" s="20">
        <v>162</v>
      </c>
      <c r="B62" s="20">
        <v>163</v>
      </c>
      <c r="C62" s="20">
        <v>164</v>
      </c>
      <c r="D62" s="20">
        <v>165</v>
      </c>
      <c r="E62" s="20">
        <v>166</v>
      </c>
      <c r="F62" s="20">
        <v>167</v>
      </c>
      <c r="G62" s="20">
        <v>168</v>
      </c>
      <c r="H62" s="20">
        <v>169</v>
      </c>
      <c r="I62" s="20">
        <v>170</v>
      </c>
      <c r="J62" s="20">
        <v>171</v>
      </c>
      <c r="K62" s="20">
        <v>172</v>
      </c>
      <c r="L62" s="20">
        <v>173</v>
      </c>
      <c r="M62" s="20">
        <v>174</v>
      </c>
      <c r="N62" s="20">
        <v>175</v>
      </c>
    </row>
    <row r="63" spans="1:14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.75">
      <c r="A67" s="20">
        <v>176</v>
      </c>
      <c r="B67" s="20">
        <v>177</v>
      </c>
      <c r="C67" s="20">
        <v>178</v>
      </c>
      <c r="D67" s="20">
        <v>179</v>
      </c>
      <c r="E67" s="20">
        <v>180</v>
      </c>
      <c r="F67" s="20">
        <v>181</v>
      </c>
      <c r="G67" s="20">
        <v>182</v>
      </c>
      <c r="H67" s="20">
        <v>183</v>
      </c>
      <c r="I67" s="20">
        <v>184</v>
      </c>
      <c r="J67" s="20">
        <v>185</v>
      </c>
      <c r="K67" s="20">
        <v>186</v>
      </c>
      <c r="L67" s="20">
        <v>187</v>
      </c>
      <c r="M67" s="20">
        <v>188</v>
      </c>
      <c r="N67" s="20">
        <v>189</v>
      </c>
    </row>
    <row r="68" spans="1:14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20">
        <v>190</v>
      </c>
      <c r="B73" s="20">
        <v>191</v>
      </c>
      <c r="C73" s="20">
        <v>192</v>
      </c>
      <c r="D73" s="20">
        <v>193</v>
      </c>
      <c r="E73" s="20">
        <v>194</v>
      </c>
      <c r="F73" s="20">
        <v>195</v>
      </c>
      <c r="G73" s="20">
        <v>196</v>
      </c>
      <c r="H73" s="20">
        <v>197</v>
      </c>
      <c r="I73" s="20">
        <v>198</v>
      </c>
      <c r="J73" s="20">
        <v>199</v>
      </c>
      <c r="K73" s="20">
        <v>200</v>
      </c>
      <c r="L73" s="20">
        <v>201</v>
      </c>
      <c r="M73" s="20">
        <v>202</v>
      </c>
      <c r="N73" s="20">
        <v>203</v>
      </c>
    </row>
    <row r="74" spans="1:14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20">
        <v>204</v>
      </c>
      <c r="B78" s="20">
        <v>205</v>
      </c>
      <c r="C78" s="20">
        <v>206</v>
      </c>
      <c r="D78" s="20">
        <v>207</v>
      </c>
      <c r="E78" s="20">
        <v>208</v>
      </c>
      <c r="F78" s="20">
        <v>209</v>
      </c>
      <c r="G78" s="20">
        <v>210</v>
      </c>
      <c r="H78" s="20">
        <v>211</v>
      </c>
      <c r="I78" s="20">
        <v>212</v>
      </c>
      <c r="J78" s="20">
        <v>213</v>
      </c>
      <c r="K78" s="20">
        <v>214</v>
      </c>
      <c r="L78" s="20">
        <v>215</v>
      </c>
      <c r="M78" s="20">
        <v>216</v>
      </c>
      <c r="N78" s="20">
        <v>217</v>
      </c>
    </row>
    <row r="79" spans="1:14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adujmovic</dc:creator>
  <cp:keywords/>
  <dc:description/>
  <cp:lastModifiedBy>Elektrotehnika</cp:lastModifiedBy>
  <cp:lastPrinted>2017-08-26T09:53:10Z</cp:lastPrinted>
  <dcterms:created xsi:type="dcterms:W3CDTF">2002-10-28T10:50:13Z</dcterms:created>
  <dcterms:modified xsi:type="dcterms:W3CDTF">2017-08-26T13:14:20Z</dcterms:modified>
  <cp:category/>
  <cp:version/>
  <cp:contentType/>
  <cp:contentStatus/>
</cp:coreProperties>
</file>